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3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4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5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xDrive\Box\#03.組織内_03_経営推進部\03_市場での価値向上\02_IR\03_決算説明会\第56期\②第56期_2Q決算説明資料\07_Financial Data\開示\"/>
    </mc:Choice>
  </mc:AlternateContent>
  <xr:revisionPtr revIDLastSave="0" documentId="13_ncr:1_{E156C785-2EED-48C0-BBFF-F5528534FD89}" xr6:coauthVersionLast="47" xr6:coauthVersionMax="47" xr10:uidLastSave="{00000000-0000-0000-0000-000000000000}"/>
  <bookViews>
    <workbookView xWindow="22932" yWindow="-108" windowWidth="23256" windowHeight="12456" tabRatio="845" xr2:uid="{00000000-000D-0000-FFFF-FFFF00000000}"/>
  </bookViews>
  <sheets>
    <sheet name="表紙 " sheetId="61" r:id="rId1"/>
    <sheet name="連BS" sheetId="1" r:id="rId2"/>
    <sheet name="連BS-2" sheetId="2" r:id="rId3"/>
    <sheet name="連PL" sheetId="3" r:id="rId4"/>
    <sheet name="分野別" sheetId="12" r:id="rId5"/>
    <sheet name="連CF" sheetId="4" r:id="rId6"/>
    <sheet name="連CF-2" sheetId="31" r:id="rId7"/>
    <sheet name="収益性" sheetId="9" r:id="rId8"/>
    <sheet name="安全性" sheetId="43" r:id="rId9"/>
    <sheet name="効率・成長性" sheetId="32" r:id="rId10"/>
    <sheet name="生産性t" sheetId="60" state="hidden" r:id="rId11"/>
    <sheet name="生産性" sheetId="63" r:id="rId12"/>
    <sheet name="投資" sheetId="10" r:id="rId13"/>
    <sheet name="投資-2" sheetId="45" r:id="rId14"/>
    <sheet name="グラフ１t" sheetId="51" state="hidden" r:id="rId15"/>
    <sheet name="グラフ１" sheetId="62" r:id="rId16"/>
    <sheet name="グラフ２" sheetId="55" r:id="rId17"/>
    <sheet name="グラフ3" sheetId="58" r:id="rId18"/>
    <sheet name="グラフ４" sheetId="59" r:id="rId19"/>
    <sheet name="裏表紙" sheetId="49" r:id="rId20"/>
    <sheet name="個PL" sheetId="47" state="hidden" r:id="rId21"/>
  </sheets>
  <definedNames>
    <definedName name="_xlnm.Print_Area" localSheetId="15">グラフ１!$A$1:$S$60</definedName>
    <definedName name="_xlnm.Print_Area" localSheetId="14">グラフ１t!$A$1:$S$42</definedName>
    <definedName name="_xlnm.Print_Area" localSheetId="16">グラフ２!$A$1:$S$42</definedName>
    <definedName name="_xlnm.Print_Area" localSheetId="17">グラフ3!$A$1:$S$42</definedName>
    <definedName name="_xlnm.Print_Area" localSheetId="18">グラフ４!$A$1:$S$42</definedName>
    <definedName name="_xlnm.Print_Area" localSheetId="8">安全性!$A$1:$N$23</definedName>
    <definedName name="_xlnm.Print_Area" localSheetId="20">個PL!$A$1:$N$19</definedName>
    <definedName name="_xlnm.Print_Area" localSheetId="9">効率・成長性!$A$1:$O$19</definedName>
    <definedName name="_xlnm.Print_Area" localSheetId="7">収益性!$A$1:$O$21</definedName>
    <definedName name="_xlnm.Print_Area" localSheetId="11">生産性!$A$1:$N$13</definedName>
    <definedName name="_xlnm.Print_Area" localSheetId="10">生産性t!$A$1:$M$12</definedName>
    <definedName name="_xlnm.Print_Area" localSheetId="12">投資!$A$1:$N$19</definedName>
    <definedName name="_xlnm.Print_Area" localSheetId="13">'投資-2'!$A$1:$N$24</definedName>
    <definedName name="_xlnm.Print_Area" localSheetId="0">'表紙 '!$A$1:$N$36</definedName>
    <definedName name="_xlnm.Print_Area" localSheetId="4">分野別!$A$1:$P$27</definedName>
    <definedName name="_xlnm.Print_Area" localSheetId="19">裏表紙!$A$1:$P$40</definedName>
    <definedName name="_xlnm.Print_Area" localSheetId="1">連BS!$A$1:$P$41</definedName>
    <definedName name="_xlnm.Print_Area" localSheetId="2">'連BS-2'!$A$1:$P$57</definedName>
    <definedName name="_xlnm.Print_Area" localSheetId="5">連CF!$A$1:$N$58</definedName>
    <definedName name="_xlnm.Print_Area" localSheetId="6">'連CF-2'!$A$1:$N$43</definedName>
    <definedName name="_xlnm.Print_Area" localSheetId="3">連PL!$A$1:$Q$27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43" l="1"/>
  <c r="D17" i="43"/>
  <c r="D18" i="43"/>
  <c r="D19" i="43"/>
  <c r="E16" i="43"/>
  <c r="E17" i="43"/>
  <c r="E18" i="43"/>
  <c r="E19" i="43"/>
  <c r="F16" i="43"/>
  <c r="F17" i="43"/>
  <c r="F18" i="43"/>
  <c r="F19" i="43"/>
  <c r="G16" i="43"/>
  <c r="G17" i="43"/>
  <c r="G18" i="43"/>
  <c r="G19" i="43"/>
  <c r="H16" i="43"/>
  <c r="H17" i="43"/>
  <c r="H18" i="43"/>
  <c r="H19" i="43"/>
  <c r="I16" i="43"/>
  <c r="I17" i="43"/>
  <c r="I18" i="43"/>
  <c r="I19" i="43"/>
  <c r="J16" i="43"/>
  <c r="J17" i="43"/>
  <c r="J18" i="43"/>
  <c r="J19" i="43"/>
  <c r="L16" i="43"/>
  <c r="M16" i="43"/>
  <c r="L17" i="43"/>
  <c r="M17" i="43"/>
  <c r="L18" i="43"/>
  <c r="M18" i="43"/>
  <c r="L19" i="43"/>
  <c r="M19" i="43"/>
  <c r="K16" i="43"/>
  <c r="K17" i="43"/>
  <c r="K18" i="43"/>
  <c r="K19" i="43"/>
  <c r="N19" i="43"/>
  <c r="N18" i="43"/>
  <c r="N17" i="43"/>
  <c r="N16" i="43"/>
  <c r="D8" i="43" l="1"/>
  <c r="E8" i="43"/>
  <c r="D9" i="43"/>
  <c r="E9" i="43"/>
  <c r="D10" i="43"/>
  <c r="E10" i="43"/>
  <c r="D11" i="43"/>
  <c r="E11" i="43"/>
  <c r="D12" i="43"/>
  <c r="E12" i="43"/>
  <c r="F8" i="43"/>
  <c r="G8" i="43"/>
  <c r="F9" i="43"/>
  <c r="G9" i="43"/>
  <c r="F10" i="43"/>
  <c r="G10" i="43"/>
  <c r="F11" i="43"/>
  <c r="G11" i="43"/>
  <c r="F12" i="43"/>
  <c r="G12" i="43"/>
  <c r="H8" i="43"/>
  <c r="I8" i="43"/>
  <c r="H9" i="43"/>
  <c r="I9" i="43"/>
  <c r="H10" i="43"/>
  <c r="I10" i="43"/>
  <c r="H11" i="43"/>
  <c r="I11" i="43"/>
  <c r="H12" i="43"/>
  <c r="I12" i="43"/>
  <c r="J8" i="43"/>
  <c r="J9" i="43"/>
  <c r="J10" i="43"/>
  <c r="J11" i="43"/>
  <c r="J12" i="43"/>
  <c r="K8" i="43"/>
  <c r="K9" i="43"/>
  <c r="K10" i="43"/>
  <c r="K11" i="43"/>
  <c r="K12" i="43"/>
  <c r="L8" i="43"/>
  <c r="L9" i="43"/>
  <c r="L10" i="43"/>
  <c r="L11" i="43"/>
  <c r="L12" i="43"/>
  <c r="N8" i="43"/>
  <c r="N9" i="43"/>
  <c r="N10" i="43"/>
  <c r="N11" i="43"/>
  <c r="N12" i="43"/>
  <c r="M12" i="43"/>
  <c r="M11" i="43"/>
  <c r="M10" i="43"/>
  <c r="M9" i="43"/>
  <c r="M8" i="43"/>
  <c r="R46" i="59" l="1"/>
  <c r="R48" i="59"/>
  <c r="R49" i="59"/>
  <c r="R50" i="59"/>
  <c r="Q50" i="59"/>
  <c r="Q49" i="59"/>
  <c r="C45" i="58"/>
  <c r="D45" i="58"/>
  <c r="E45" i="58"/>
  <c r="F45" i="58"/>
  <c r="G45" i="58"/>
  <c r="H45" i="58"/>
  <c r="I45" i="58"/>
  <c r="J45" i="58"/>
  <c r="K45" i="58"/>
  <c r="L45" i="58"/>
  <c r="M45" i="58"/>
  <c r="N45" i="58"/>
  <c r="O45" i="58"/>
  <c r="P45" i="58"/>
  <c r="Q45" i="58"/>
  <c r="C46" i="58"/>
  <c r="D46" i="58"/>
  <c r="E46" i="58"/>
  <c r="F46" i="58"/>
  <c r="G46" i="58"/>
  <c r="H46" i="58"/>
  <c r="I46" i="58"/>
  <c r="J46" i="58"/>
  <c r="K46" i="58"/>
  <c r="L46" i="58"/>
  <c r="M46" i="58"/>
  <c r="N46" i="58"/>
  <c r="O46" i="58"/>
  <c r="P46" i="58"/>
  <c r="Q46" i="58"/>
  <c r="C47" i="58"/>
  <c r="D47" i="58"/>
  <c r="E47" i="58"/>
  <c r="F47" i="58"/>
  <c r="G47" i="58"/>
  <c r="H47" i="58"/>
  <c r="I47" i="58"/>
  <c r="J47" i="58"/>
  <c r="K47" i="58"/>
  <c r="L47" i="58"/>
  <c r="M47" i="58"/>
  <c r="N47" i="58"/>
  <c r="O47" i="58"/>
  <c r="P47" i="58"/>
  <c r="Q47" i="58"/>
  <c r="C48" i="58"/>
  <c r="D48" i="58"/>
  <c r="E48" i="58"/>
  <c r="F48" i="58"/>
  <c r="G48" i="58"/>
  <c r="H48" i="58"/>
  <c r="I48" i="58"/>
  <c r="J48" i="58"/>
  <c r="K48" i="58"/>
  <c r="L48" i="58"/>
  <c r="M48" i="58"/>
  <c r="N48" i="58"/>
  <c r="O48" i="58"/>
  <c r="P48" i="58"/>
  <c r="Q48" i="58"/>
  <c r="C49" i="58"/>
  <c r="D49" i="58"/>
  <c r="E49" i="58"/>
  <c r="F49" i="58"/>
  <c r="G49" i="58"/>
  <c r="H49" i="58"/>
  <c r="I49" i="58"/>
  <c r="J49" i="58"/>
  <c r="K49" i="58"/>
  <c r="L49" i="58"/>
  <c r="M49" i="58"/>
  <c r="N49" i="58"/>
  <c r="O49" i="58"/>
  <c r="P49" i="58"/>
  <c r="Q49" i="58"/>
  <c r="C50" i="58"/>
  <c r="D50" i="58"/>
  <c r="E50" i="58"/>
  <c r="F50" i="58"/>
  <c r="G50" i="58"/>
  <c r="H50" i="58"/>
  <c r="I50" i="58"/>
  <c r="J50" i="58"/>
  <c r="K50" i="58"/>
  <c r="L50" i="58"/>
  <c r="M50" i="58"/>
  <c r="N50" i="58"/>
  <c r="O50" i="58"/>
  <c r="P50" i="58"/>
  <c r="Q50" i="58"/>
  <c r="R50" i="58"/>
  <c r="R49" i="58"/>
  <c r="R48" i="58"/>
  <c r="R47" i="58"/>
  <c r="R46" i="58"/>
  <c r="R45" i="58"/>
  <c r="S51" i="55" l="1"/>
  <c r="S49" i="55"/>
  <c r="S47" i="55"/>
  <c r="S46" i="55"/>
  <c r="S45" i="55"/>
  <c r="R51" i="55"/>
  <c r="R49" i="55"/>
  <c r="R47" i="55"/>
  <c r="R45" i="55"/>
  <c r="T72" i="62"/>
  <c r="T70" i="62"/>
  <c r="T68" i="62"/>
  <c r="T66" i="62"/>
  <c r="T64" i="62"/>
  <c r="D8" i="10" l="1"/>
  <c r="E8" i="10"/>
  <c r="D11" i="10"/>
  <c r="E11" i="10"/>
  <c r="D12" i="10"/>
  <c r="E12" i="10"/>
  <c r="F8" i="10"/>
  <c r="G8" i="10"/>
  <c r="H8" i="10"/>
  <c r="I8" i="10"/>
  <c r="J8" i="10"/>
  <c r="F11" i="10"/>
  <c r="G11" i="10"/>
  <c r="H11" i="10"/>
  <c r="I11" i="10"/>
  <c r="J11" i="10"/>
  <c r="F12" i="10"/>
  <c r="G12" i="10"/>
  <c r="H12" i="10"/>
  <c r="I12" i="10"/>
  <c r="J12" i="10"/>
  <c r="K8" i="10"/>
  <c r="K11" i="10"/>
  <c r="K12" i="10"/>
  <c r="L8" i="10"/>
  <c r="L11" i="10"/>
  <c r="L12" i="10"/>
  <c r="N27" i="10"/>
  <c r="N16" i="10" s="1"/>
  <c r="R45" i="59" s="1"/>
  <c r="N26" i="10"/>
  <c r="N9" i="10" s="1"/>
  <c r="M26" i="10"/>
  <c r="M9" i="10" s="1"/>
  <c r="M27" i="10"/>
  <c r="M10" i="10" s="1"/>
  <c r="N8" i="10"/>
  <c r="N11" i="10"/>
  <c r="N12" i="10"/>
  <c r="M12" i="10"/>
  <c r="M11" i="10"/>
  <c r="M8" i="10"/>
  <c r="M16" i="10" l="1"/>
  <c r="Q45" i="59" s="1"/>
  <c r="M17" i="10"/>
  <c r="Q47" i="59" s="1"/>
  <c r="N17" i="10"/>
  <c r="R47" i="59" s="1"/>
  <c r="N10" i="10"/>
  <c r="L21" i="63"/>
  <c r="M21" i="63"/>
  <c r="N21" i="63"/>
  <c r="L20" i="63"/>
  <c r="M20" i="63"/>
  <c r="N20" i="63"/>
  <c r="L19" i="63"/>
  <c r="M19" i="63"/>
  <c r="N19" i="63"/>
  <c r="L18" i="63"/>
  <c r="M18" i="63"/>
  <c r="N18" i="63"/>
  <c r="L17" i="63"/>
  <c r="M17" i="63"/>
  <c r="N17" i="63"/>
  <c r="O17" i="63"/>
  <c r="T63" i="62" s="1"/>
  <c r="C52" i="58"/>
  <c r="D52" i="58"/>
  <c r="E52" i="58"/>
  <c r="F52" i="58"/>
  <c r="G52" i="58"/>
  <c r="D9" i="32"/>
  <c r="H52" i="58" s="1"/>
  <c r="E9" i="32"/>
  <c r="I52" i="58" s="1"/>
  <c r="F9" i="32"/>
  <c r="J52" i="58" s="1"/>
  <c r="G9" i="32"/>
  <c r="K52" i="58" s="1"/>
  <c r="H9" i="32"/>
  <c r="L52" i="58" s="1"/>
  <c r="I9" i="32"/>
  <c r="M52" i="58" s="1"/>
  <c r="J9" i="32"/>
  <c r="N52" i="58" s="1"/>
  <c r="K9" i="32"/>
  <c r="O52" i="58" s="1"/>
  <c r="L9" i="32"/>
  <c r="P52" i="58" s="1"/>
  <c r="M9" i="32"/>
  <c r="Q52" i="58" s="1"/>
  <c r="N9" i="32"/>
  <c r="R52" i="58" s="1"/>
  <c r="D14" i="32"/>
  <c r="D15" i="32"/>
  <c r="E14" i="32"/>
  <c r="E15" i="32"/>
  <c r="F14" i="32"/>
  <c r="F15" i="32"/>
  <c r="G14" i="32"/>
  <c r="G15" i="32"/>
  <c r="H14" i="32"/>
  <c r="H15" i="32"/>
  <c r="I14" i="32"/>
  <c r="I15" i="32"/>
  <c r="J14" i="32"/>
  <c r="J15" i="32"/>
  <c r="K14" i="32"/>
  <c r="K15" i="32"/>
  <c r="L14" i="32"/>
  <c r="L15" i="32"/>
  <c r="M14" i="32"/>
  <c r="M15" i="32"/>
  <c r="N14" i="32"/>
  <c r="N15" i="32"/>
  <c r="O14" i="32"/>
  <c r="O15" i="32"/>
  <c r="D16" i="32"/>
  <c r="E16" i="32"/>
  <c r="F16" i="32"/>
  <c r="G16" i="32"/>
  <c r="H16" i="32"/>
  <c r="I16" i="32"/>
  <c r="J16" i="32"/>
  <c r="K16" i="32"/>
  <c r="L16" i="32"/>
  <c r="M16" i="32"/>
  <c r="N16" i="32"/>
  <c r="O16" i="32"/>
  <c r="D17" i="32"/>
  <c r="E17" i="32"/>
  <c r="F17" i="32"/>
  <c r="G17" i="32"/>
  <c r="H17" i="32"/>
  <c r="I17" i="32"/>
  <c r="J17" i="32"/>
  <c r="K17" i="32"/>
  <c r="L17" i="32"/>
  <c r="M17" i="32"/>
  <c r="N17" i="32"/>
  <c r="O17" i="32"/>
  <c r="O19" i="9"/>
  <c r="S52" i="55" s="1"/>
  <c r="O18" i="9"/>
  <c r="S50" i="55" s="1"/>
  <c r="O17" i="9"/>
  <c r="S48" i="55" s="1"/>
  <c r="M12" i="63" l="1"/>
  <c r="R72" i="62" s="1"/>
  <c r="R71" i="62"/>
  <c r="N10" i="63"/>
  <c r="S68" i="62" s="1"/>
  <c r="S67" i="62"/>
  <c r="M10" i="63"/>
  <c r="R68" i="62" s="1"/>
  <c r="R67" i="62"/>
  <c r="N11" i="63"/>
  <c r="S70" i="62" s="1"/>
  <c r="S69" i="62"/>
  <c r="M11" i="63"/>
  <c r="R70" i="62" s="1"/>
  <c r="R69" i="62"/>
  <c r="N8" i="63"/>
  <c r="S64" i="62" s="1"/>
  <c r="S63" i="62"/>
  <c r="N12" i="63"/>
  <c r="S72" i="62" s="1"/>
  <c r="S71" i="62"/>
  <c r="M8" i="63"/>
  <c r="R64" i="62" s="1"/>
  <c r="R63" i="62"/>
  <c r="N9" i="63"/>
  <c r="S66" i="62" s="1"/>
  <c r="S65" i="62"/>
  <c r="M9" i="63"/>
  <c r="R66" i="62" s="1"/>
  <c r="R65" i="62"/>
  <c r="D19" i="9"/>
  <c r="E19" i="9"/>
  <c r="F19" i="9"/>
  <c r="G19" i="9"/>
  <c r="H19" i="9"/>
  <c r="I19" i="9"/>
  <c r="J19" i="9"/>
  <c r="K19" i="9"/>
  <c r="D18" i="9"/>
  <c r="E18" i="9"/>
  <c r="F18" i="9"/>
  <c r="G18" i="9"/>
  <c r="H18" i="9"/>
  <c r="I18" i="9"/>
  <c r="J18" i="9"/>
  <c r="K18" i="9"/>
  <c r="D17" i="9"/>
  <c r="E17" i="9"/>
  <c r="F17" i="9"/>
  <c r="G17" i="9"/>
  <c r="H17" i="9"/>
  <c r="I17" i="9"/>
  <c r="J17" i="9"/>
  <c r="K17" i="9"/>
  <c r="L17" i="9"/>
  <c r="M17" i="9"/>
  <c r="D16" i="9"/>
  <c r="E16" i="9"/>
  <c r="F16" i="9"/>
  <c r="G16" i="9"/>
  <c r="H16" i="9"/>
  <c r="I16" i="9"/>
  <c r="J16" i="9"/>
  <c r="K16" i="9"/>
  <c r="L16" i="9"/>
  <c r="N19" i="9"/>
  <c r="R52" i="55" s="1"/>
  <c r="N18" i="9"/>
  <c r="R50" i="55" s="1"/>
  <c r="N17" i="9"/>
  <c r="R48" i="55" s="1"/>
  <c r="M19" i="9"/>
  <c r="M18" i="9"/>
  <c r="M16" i="9"/>
  <c r="N16" i="9"/>
  <c r="R46" i="55" s="1"/>
  <c r="M20" i="45" l="1"/>
  <c r="M19" i="45"/>
  <c r="M18" i="45"/>
  <c r="Q52" i="59" s="1"/>
  <c r="M17" i="45"/>
  <c r="Q51" i="59" s="1"/>
  <c r="M16" i="45"/>
  <c r="D19" i="45"/>
  <c r="D17" i="45"/>
  <c r="E17" i="45"/>
  <c r="L19" i="9"/>
  <c r="L18" i="9"/>
  <c r="M8" i="32" l="1"/>
  <c r="Q51" i="58" s="1"/>
  <c r="C46" i="59"/>
  <c r="D46" i="59"/>
  <c r="E46" i="59"/>
  <c r="F46" i="59"/>
  <c r="G46" i="59"/>
  <c r="H46" i="59"/>
  <c r="I46" i="59"/>
  <c r="J46" i="59"/>
  <c r="K46" i="59"/>
  <c r="L46" i="59"/>
  <c r="M46" i="59"/>
  <c r="N46" i="59"/>
  <c r="O46" i="59"/>
  <c r="P46" i="59"/>
  <c r="C48" i="59"/>
  <c r="D48" i="59"/>
  <c r="E48" i="59"/>
  <c r="F48" i="59"/>
  <c r="G48" i="59"/>
  <c r="H48" i="59"/>
  <c r="I48" i="59"/>
  <c r="J48" i="59"/>
  <c r="K48" i="59"/>
  <c r="L48" i="59"/>
  <c r="M48" i="59"/>
  <c r="N48" i="59"/>
  <c r="O48" i="59"/>
  <c r="P48" i="59"/>
  <c r="C49" i="59"/>
  <c r="D49" i="59"/>
  <c r="E49" i="59"/>
  <c r="F49" i="59"/>
  <c r="G49" i="59"/>
  <c r="H49" i="59"/>
  <c r="I49" i="59"/>
  <c r="J49" i="59"/>
  <c r="K49" i="59"/>
  <c r="L49" i="59"/>
  <c r="M49" i="59"/>
  <c r="N49" i="59"/>
  <c r="O49" i="59"/>
  <c r="P49" i="59"/>
  <c r="C50" i="59"/>
  <c r="D50" i="59"/>
  <c r="E50" i="59"/>
  <c r="F50" i="59"/>
  <c r="G50" i="59"/>
  <c r="H50" i="59"/>
  <c r="I50" i="59"/>
  <c r="J50" i="59"/>
  <c r="K50" i="59"/>
  <c r="L50" i="59"/>
  <c r="M50" i="59"/>
  <c r="N50" i="59"/>
  <c r="O50" i="59"/>
  <c r="P50" i="59"/>
  <c r="C44" i="59"/>
  <c r="D44" i="59"/>
  <c r="E44" i="59"/>
  <c r="F44" i="59"/>
  <c r="G44" i="59"/>
  <c r="C44" i="58"/>
  <c r="D44" i="58"/>
  <c r="E44" i="58"/>
  <c r="F44" i="58"/>
  <c r="G44" i="58"/>
  <c r="C45" i="55"/>
  <c r="D45" i="55"/>
  <c r="E45" i="55"/>
  <c r="F45" i="55"/>
  <c r="G45" i="55"/>
  <c r="H45" i="55"/>
  <c r="I45" i="55"/>
  <c r="J45" i="55"/>
  <c r="K45" i="55"/>
  <c r="L45" i="55"/>
  <c r="M45" i="55"/>
  <c r="N45" i="55"/>
  <c r="O45" i="55"/>
  <c r="P45" i="55"/>
  <c r="C46" i="55"/>
  <c r="D46" i="55"/>
  <c r="E46" i="55"/>
  <c r="F46" i="55"/>
  <c r="G46" i="55"/>
  <c r="H46" i="55"/>
  <c r="I46" i="55"/>
  <c r="J46" i="55"/>
  <c r="K46" i="55"/>
  <c r="L46" i="55"/>
  <c r="M46" i="55"/>
  <c r="N46" i="55"/>
  <c r="O46" i="55"/>
  <c r="P46" i="55"/>
  <c r="C47" i="55"/>
  <c r="D47" i="55"/>
  <c r="E47" i="55"/>
  <c r="F47" i="55"/>
  <c r="G47" i="55"/>
  <c r="H47" i="55"/>
  <c r="I47" i="55"/>
  <c r="J47" i="55"/>
  <c r="K47" i="55"/>
  <c r="L47" i="55"/>
  <c r="M47" i="55"/>
  <c r="N47" i="55"/>
  <c r="O47" i="55"/>
  <c r="P47" i="55"/>
  <c r="C48" i="55"/>
  <c r="D48" i="55"/>
  <c r="E48" i="55"/>
  <c r="F48" i="55"/>
  <c r="G48" i="55"/>
  <c r="H48" i="55"/>
  <c r="I48" i="55"/>
  <c r="J48" i="55"/>
  <c r="K48" i="55"/>
  <c r="L48" i="55"/>
  <c r="M48" i="55"/>
  <c r="N48" i="55"/>
  <c r="O48" i="55"/>
  <c r="P48" i="55"/>
  <c r="C49" i="55"/>
  <c r="D49" i="55"/>
  <c r="E49" i="55"/>
  <c r="F49" i="55"/>
  <c r="G49" i="55"/>
  <c r="H49" i="55"/>
  <c r="I49" i="55"/>
  <c r="J49" i="55"/>
  <c r="K49" i="55"/>
  <c r="L49" i="55"/>
  <c r="M49" i="55"/>
  <c r="N49" i="55"/>
  <c r="O49" i="55"/>
  <c r="P49" i="55"/>
  <c r="C50" i="55"/>
  <c r="D50" i="55"/>
  <c r="E50" i="55"/>
  <c r="F50" i="55"/>
  <c r="G50" i="55"/>
  <c r="H50" i="55"/>
  <c r="I50" i="55"/>
  <c r="J50" i="55"/>
  <c r="K50" i="55"/>
  <c r="L50" i="55"/>
  <c r="M50" i="55"/>
  <c r="N50" i="55"/>
  <c r="O50" i="55"/>
  <c r="P50" i="55"/>
  <c r="C51" i="55"/>
  <c r="D51" i="55"/>
  <c r="E51" i="55"/>
  <c r="F51" i="55"/>
  <c r="G51" i="55"/>
  <c r="H51" i="55"/>
  <c r="I51" i="55"/>
  <c r="J51" i="55"/>
  <c r="K51" i="55"/>
  <c r="L51" i="55"/>
  <c r="M51" i="55"/>
  <c r="N51" i="55"/>
  <c r="O51" i="55"/>
  <c r="P51" i="55"/>
  <c r="C52" i="55"/>
  <c r="D52" i="55"/>
  <c r="E52" i="55"/>
  <c r="F52" i="55"/>
  <c r="G52" i="55"/>
  <c r="H52" i="55"/>
  <c r="I52" i="55"/>
  <c r="J52" i="55"/>
  <c r="K52" i="55"/>
  <c r="L52" i="55"/>
  <c r="M52" i="55"/>
  <c r="N52" i="55"/>
  <c r="O52" i="55"/>
  <c r="P52" i="55"/>
  <c r="Q52" i="55"/>
  <c r="Q50" i="55"/>
  <c r="Q48" i="55"/>
  <c r="C44" i="55"/>
  <c r="D44" i="55"/>
  <c r="E44" i="55"/>
  <c r="F44" i="55"/>
  <c r="G44" i="55"/>
  <c r="C64" i="62"/>
  <c r="C66" i="62"/>
  <c r="C68" i="62"/>
  <c r="C70" i="62"/>
  <c r="C72" i="62"/>
  <c r="G20" i="45"/>
  <c r="G19" i="45"/>
  <c r="K27" i="10" l="1"/>
  <c r="L27" i="10"/>
  <c r="K26" i="10"/>
  <c r="K9" i="10" s="1"/>
  <c r="L26" i="10"/>
  <c r="L9" i="10" s="1"/>
  <c r="N8" i="32"/>
  <c r="R51" i="58" s="1"/>
  <c r="K18" i="63"/>
  <c r="P65" i="62" s="1"/>
  <c r="K17" i="63"/>
  <c r="P63" i="62" s="1"/>
  <c r="K16" i="10" l="1"/>
  <c r="O45" i="59" s="1"/>
  <c r="K10" i="10"/>
  <c r="L16" i="10"/>
  <c r="P45" i="59" s="1"/>
  <c r="L10" i="10"/>
  <c r="L17" i="10"/>
  <c r="P47" i="59" s="1"/>
  <c r="L8" i="32"/>
  <c r="P51" i="58" s="1"/>
  <c r="K17" i="10"/>
  <c r="O47" i="59" s="1"/>
  <c r="K8" i="32"/>
  <c r="O51" i="58" s="1"/>
  <c r="K9" i="63"/>
  <c r="P66" i="62" s="1"/>
  <c r="K8" i="63"/>
  <c r="P64" i="62" s="1"/>
  <c r="Q46" i="55"/>
  <c r="N20" i="45" l="1"/>
  <c r="L17" i="45"/>
  <c r="P51" i="59" s="1"/>
  <c r="L20" i="45"/>
  <c r="L19" i="45"/>
  <c r="L18" i="45"/>
  <c r="P52" i="59" s="1"/>
  <c r="L16" i="45"/>
  <c r="Q67" i="62" l="1"/>
  <c r="L10" i="63"/>
  <c r="Q68" i="62" s="1"/>
  <c r="Q65" i="62"/>
  <c r="L9" i="63"/>
  <c r="Q66" i="62" s="1"/>
  <c r="Q69" i="62"/>
  <c r="L11" i="63"/>
  <c r="Q70" i="62" s="1"/>
  <c r="Q71" i="62"/>
  <c r="L12" i="63"/>
  <c r="Q72" i="62" s="1"/>
  <c r="Q63" i="62"/>
  <c r="L8" i="63"/>
  <c r="Q64" i="62" s="1"/>
  <c r="O18" i="63"/>
  <c r="T65" i="62" s="1"/>
  <c r="O19" i="63"/>
  <c r="T67" i="62" s="1"/>
  <c r="O20" i="63"/>
  <c r="T69" i="62" s="1"/>
  <c r="O21" i="63"/>
  <c r="T71" i="62" s="1"/>
  <c r="K21" i="63"/>
  <c r="J21" i="63"/>
  <c r="I21" i="63"/>
  <c r="H21" i="63"/>
  <c r="G21" i="63"/>
  <c r="L71" i="62" s="1"/>
  <c r="F21" i="63"/>
  <c r="K71" i="62" s="1"/>
  <c r="E21" i="63"/>
  <c r="D21" i="63"/>
  <c r="C71" i="62"/>
  <c r="K20" i="63"/>
  <c r="J20" i="63"/>
  <c r="I20" i="63"/>
  <c r="H20" i="63"/>
  <c r="M69" i="62" s="1"/>
  <c r="G20" i="63"/>
  <c r="F20" i="63"/>
  <c r="E20" i="63"/>
  <c r="D20" i="63"/>
  <c r="G69" i="62"/>
  <c r="F69" i="62"/>
  <c r="D69" i="62"/>
  <c r="C69" i="62"/>
  <c r="K19" i="63"/>
  <c r="J19" i="63"/>
  <c r="I19" i="63"/>
  <c r="H19" i="63"/>
  <c r="M67" i="62" s="1"/>
  <c r="G19" i="63"/>
  <c r="L67" i="62" s="1"/>
  <c r="F19" i="63"/>
  <c r="E19" i="63"/>
  <c r="D19" i="63"/>
  <c r="G67" i="62"/>
  <c r="F67" i="62"/>
  <c r="E67" i="62"/>
  <c r="C67" i="62"/>
  <c r="J18" i="63"/>
  <c r="I18" i="63"/>
  <c r="H18" i="63"/>
  <c r="G18" i="63"/>
  <c r="F18" i="63"/>
  <c r="K65" i="62" s="1"/>
  <c r="E18" i="63"/>
  <c r="J65" i="62" s="1"/>
  <c r="D18" i="63"/>
  <c r="I65" i="62" s="1"/>
  <c r="F65" i="62"/>
  <c r="D65" i="62"/>
  <c r="C65" i="62"/>
  <c r="J17" i="63"/>
  <c r="I17" i="63"/>
  <c r="H17" i="63"/>
  <c r="M63" i="62" s="1"/>
  <c r="G17" i="63"/>
  <c r="L63" i="62" s="1"/>
  <c r="F17" i="63"/>
  <c r="K63" i="62" s="1"/>
  <c r="E17" i="63"/>
  <c r="J63" i="62" s="1"/>
  <c r="D17" i="63"/>
  <c r="I63" i="62" s="1"/>
  <c r="H63" i="62"/>
  <c r="G63" i="62"/>
  <c r="F63" i="62"/>
  <c r="E63" i="62"/>
  <c r="D63" i="62"/>
  <c r="C63" i="62"/>
  <c r="G68" i="62"/>
  <c r="G10" i="63" l="1"/>
  <c r="L68" i="62" s="1"/>
  <c r="D70" i="62"/>
  <c r="G8" i="63"/>
  <c r="L64" i="62" s="1"/>
  <c r="E9" i="63"/>
  <c r="J66" i="62" s="1"/>
  <c r="F68" i="62"/>
  <c r="G12" i="63"/>
  <c r="L72" i="62" s="1"/>
  <c r="H64" i="62"/>
  <c r="H10" i="63"/>
  <c r="M68" i="62" s="1"/>
  <c r="D11" i="63"/>
  <c r="I70" i="62" s="1"/>
  <c r="I69" i="62"/>
  <c r="F72" i="62"/>
  <c r="F71" i="62"/>
  <c r="D8" i="63"/>
  <c r="I64" i="62" s="1"/>
  <c r="O65" i="62"/>
  <c r="J9" i="63"/>
  <c r="O66" i="62" s="1"/>
  <c r="E11" i="63"/>
  <c r="J70" i="62" s="1"/>
  <c r="J69" i="62"/>
  <c r="G72" i="62"/>
  <c r="G71" i="62"/>
  <c r="N69" i="62"/>
  <c r="I11" i="63"/>
  <c r="N70" i="62" s="1"/>
  <c r="F8" i="63"/>
  <c r="K64" i="62" s="1"/>
  <c r="D72" i="62"/>
  <c r="D71" i="62"/>
  <c r="P71" i="62"/>
  <c r="K12" i="63"/>
  <c r="P72" i="62" s="1"/>
  <c r="F10" i="63"/>
  <c r="K68" i="62" s="1"/>
  <c r="K67" i="62"/>
  <c r="E68" i="62"/>
  <c r="N67" i="62"/>
  <c r="I10" i="63"/>
  <c r="N68" i="62" s="1"/>
  <c r="F11" i="63"/>
  <c r="K70" i="62" s="1"/>
  <c r="K69" i="62"/>
  <c r="H72" i="62"/>
  <c r="H71" i="62"/>
  <c r="E66" i="62"/>
  <c r="E65" i="62"/>
  <c r="O67" i="62"/>
  <c r="J10" i="63"/>
  <c r="O68" i="62" s="1"/>
  <c r="G11" i="63"/>
  <c r="L70" i="62" s="1"/>
  <c r="L69" i="62"/>
  <c r="D12" i="63"/>
  <c r="I72" i="62" s="1"/>
  <c r="I71" i="62"/>
  <c r="G66" i="62"/>
  <c r="G65" i="62"/>
  <c r="F12" i="63"/>
  <c r="K72" i="62" s="1"/>
  <c r="N63" i="62"/>
  <c r="I8" i="63"/>
  <c r="N64" i="62" s="1"/>
  <c r="G9" i="63"/>
  <c r="L66" i="62" s="1"/>
  <c r="L65" i="62"/>
  <c r="E10" i="63"/>
  <c r="J68" i="62" s="1"/>
  <c r="J67" i="62"/>
  <c r="H8" i="63"/>
  <c r="M64" i="62" s="1"/>
  <c r="O63" i="62"/>
  <c r="J8" i="63"/>
  <c r="O64" i="62" s="1"/>
  <c r="H9" i="63"/>
  <c r="M66" i="62" s="1"/>
  <c r="M65" i="62"/>
  <c r="H70" i="62"/>
  <c r="H69" i="62"/>
  <c r="E72" i="62"/>
  <c r="E71" i="62"/>
  <c r="D9" i="63"/>
  <c r="I66" i="62" s="1"/>
  <c r="N65" i="62"/>
  <c r="I9" i="63"/>
  <c r="N66" i="62" s="1"/>
  <c r="D68" i="62"/>
  <c r="D67" i="62"/>
  <c r="P67" i="62"/>
  <c r="K10" i="63"/>
  <c r="P68" i="62" s="1"/>
  <c r="E12" i="63"/>
  <c r="J72" i="62" s="1"/>
  <c r="J71" i="62"/>
  <c r="H66" i="62"/>
  <c r="H65" i="62"/>
  <c r="O69" i="62"/>
  <c r="J11" i="63"/>
  <c r="O70" i="62" s="1"/>
  <c r="P69" i="62"/>
  <c r="K11" i="63"/>
  <c r="P70" i="62" s="1"/>
  <c r="H12" i="63"/>
  <c r="M72" i="62" s="1"/>
  <c r="M71" i="62"/>
  <c r="E8" i="63"/>
  <c r="J64" i="62" s="1"/>
  <c r="H11" i="63"/>
  <c r="M70" i="62" s="1"/>
  <c r="H68" i="62"/>
  <c r="H67" i="62"/>
  <c r="E70" i="62"/>
  <c r="E69" i="62"/>
  <c r="N71" i="62"/>
  <c r="I12" i="63"/>
  <c r="N72" i="62" s="1"/>
  <c r="D10" i="63"/>
  <c r="I68" i="62" s="1"/>
  <c r="I67" i="62"/>
  <c r="O71" i="62"/>
  <c r="J12" i="63"/>
  <c r="O72" i="62" s="1"/>
  <c r="D64" i="62"/>
  <c r="E64" i="62"/>
  <c r="F66" i="62"/>
  <c r="D66" i="62"/>
  <c r="F64" i="62"/>
  <c r="G64" i="62"/>
  <c r="F9" i="63"/>
  <c r="K66" i="62" s="1"/>
  <c r="F70" i="62"/>
  <c r="G70" i="62"/>
  <c r="Q46" i="59"/>
  <c r="Q48" i="59"/>
  <c r="Q45" i="55"/>
  <c r="Q47" i="55"/>
  <c r="Q49" i="55"/>
  <c r="Q51" i="55"/>
  <c r="J16" i="45" l="1"/>
  <c r="K16" i="45"/>
  <c r="N16" i="45"/>
  <c r="J17" i="45"/>
  <c r="N51" i="59" s="1"/>
  <c r="K17" i="45"/>
  <c r="O51" i="59" s="1"/>
  <c r="N17" i="45"/>
  <c r="R51" i="59" s="1"/>
  <c r="J18" i="45"/>
  <c r="N52" i="59" s="1"/>
  <c r="K18" i="45"/>
  <c r="O52" i="59" s="1"/>
  <c r="N18" i="45"/>
  <c r="R52" i="59" s="1"/>
  <c r="J19" i="45"/>
  <c r="K19" i="45"/>
  <c r="N19" i="45"/>
  <c r="K27" i="4" l="1"/>
  <c r="K20" i="45" l="1"/>
  <c r="J20" i="45"/>
  <c r="I20" i="45"/>
  <c r="H20" i="45"/>
  <c r="F20" i="45"/>
  <c r="E20" i="45"/>
  <c r="D20" i="45"/>
  <c r="I19" i="45"/>
  <c r="H19" i="45"/>
  <c r="E19" i="45"/>
  <c r="I18" i="45"/>
  <c r="M52" i="59" s="1"/>
  <c r="H18" i="45"/>
  <c r="L52" i="59" s="1"/>
  <c r="G18" i="45"/>
  <c r="K52" i="59" s="1"/>
  <c r="F18" i="45"/>
  <c r="J52" i="59" s="1"/>
  <c r="E18" i="45"/>
  <c r="I52" i="59" s="1"/>
  <c r="D18" i="45"/>
  <c r="H52" i="59" s="1"/>
  <c r="G52" i="59"/>
  <c r="F52" i="59"/>
  <c r="E52" i="59"/>
  <c r="D52" i="59"/>
  <c r="C52" i="59"/>
  <c r="I17" i="45"/>
  <c r="M51" i="59" s="1"/>
  <c r="H17" i="45"/>
  <c r="L51" i="59" s="1"/>
  <c r="G17" i="45"/>
  <c r="K51" i="59" s="1"/>
  <c r="F17" i="45"/>
  <c r="J51" i="59" s="1"/>
  <c r="I51" i="59"/>
  <c r="H51" i="59"/>
  <c r="G51" i="59"/>
  <c r="F51" i="59"/>
  <c r="E51" i="59"/>
  <c r="D51" i="59"/>
  <c r="C51" i="59"/>
  <c r="I16" i="45"/>
  <c r="H16" i="45"/>
  <c r="G16" i="45"/>
  <c r="F16" i="45"/>
  <c r="E16" i="45"/>
  <c r="D16" i="45"/>
  <c r="J27" i="10"/>
  <c r="J10" i="10" s="1"/>
  <c r="I27" i="10"/>
  <c r="H27" i="10"/>
  <c r="G27" i="10"/>
  <c r="F27" i="10"/>
  <c r="F10" i="10" s="1"/>
  <c r="E27" i="10"/>
  <c r="E10" i="10" s="1"/>
  <c r="D27" i="10"/>
  <c r="J26" i="10"/>
  <c r="I26" i="10"/>
  <c r="I9" i="10" s="1"/>
  <c r="H26" i="10"/>
  <c r="H9" i="10" s="1"/>
  <c r="G26" i="10"/>
  <c r="G9" i="10" s="1"/>
  <c r="F26" i="10"/>
  <c r="F9" i="10" s="1"/>
  <c r="E26" i="10"/>
  <c r="E9" i="10" s="1"/>
  <c r="D26" i="10"/>
  <c r="D9" i="10" s="1"/>
  <c r="J8" i="32" l="1"/>
  <c r="N51" i="58" s="1"/>
  <c r="J9" i="10"/>
  <c r="C45" i="59"/>
  <c r="D45" i="59"/>
  <c r="E45" i="59"/>
  <c r="G16" i="10"/>
  <c r="K45" i="59" s="1"/>
  <c r="G10" i="10"/>
  <c r="I16" i="10"/>
  <c r="M45" i="59" s="1"/>
  <c r="I10" i="10"/>
  <c r="D16" i="10"/>
  <c r="H45" i="59" s="1"/>
  <c r="D10" i="10"/>
  <c r="H16" i="10"/>
  <c r="L45" i="59" s="1"/>
  <c r="H10" i="10"/>
  <c r="G45" i="59"/>
  <c r="F47" i="59"/>
  <c r="F51" i="58"/>
  <c r="D47" i="59"/>
  <c r="D51" i="58"/>
  <c r="E47" i="59"/>
  <c r="E51" i="58"/>
  <c r="G8" i="32"/>
  <c r="K51" i="58" s="1"/>
  <c r="C51" i="58"/>
  <c r="G51" i="58"/>
  <c r="D8" i="32"/>
  <c r="H51" i="58" s="1"/>
  <c r="E8" i="32"/>
  <c r="I51" i="58" s="1"/>
  <c r="F8" i="32"/>
  <c r="J51" i="58" s="1"/>
  <c r="H17" i="10"/>
  <c r="L47" i="59" s="1"/>
  <c r="H8" i="32"/>
  <c r="L51" i="58" s="1"/>
  <c r="I8" i="32"/>
  <c r="M51" i="58" s="1"/>
  <c r="F16" i="10"/>
  <c r="J45" i="59" s="1"/>
  <c r="F45" i="59"/>
  <c r="E16" i="10"/>
  <c r="I45" i="59" s="1"/>
  <c r="J16" i="10"/>
  <c r="N45" i="59" s="1"/>
  <c r="E17" i="10"/>
  <c r="I47" i="59" s="1"/>
  <c r="J17" i="10"/>
  <c r="N47" i="59" s="1"/>
  <c r="G47" i="59"/>
  <c r="F17" i="10"/>
  <c r="J47" i="59" s="1"/>
  <c r="D17" i="10"/>
  <c r="H47" i="59" s="1"/>
  <c r="C47" i="59"/>
  <c r="I17" i="10"/>
  <c r="M47" i="59" s="1"/>
  <c r="G17" i="10"/>
  <c r="K47" i="59" s="1"/>
</calcChain>
</file>

<file path=xl/sharedStrings.xml><?xml version="1.0" encoding="utf-8"?>
<sst xmlns="http://schemas.openxmlformats.org/spreadsheetml/2006/main" count="1753" uniqueCount="663">
  <si>
    <t>Financial Data</t>
    <phoneticPr fontId="2"/>
  </si>
  <si>
    <r>
      <t>連結貸借対照表　</t>
    </r>
    <r>
      <rPr>
        <sz val="8"/>
        <color indexed="24"/>
        <rFont val="ＭＳ 明朝"/>
        <family val="1"/>
        <charset val="128"/>
      </rPr>
      <t>Consolidated Balance Sheets</t>
    </r>
    <rPh sb="0" eb="2">
      <t>レンケツ</t>
    </rPh>
    <rPh sb="2" eb="4">
      <t>タイシャク</t>
    </rPh>
    <rPh sb="4" eb="7">
      <t>タイショウヒョウ</t>
    </rPh>
    <phoneticPr fontId="2"/>
  </si>
  <si>
    <t>9月30日現在／At September 30</t>
    <rPh sb="1" eb="2">
      <t>ガツ</t>
    </rPh>
    <rPh sb="4" eb="7">
      <t>ニチゲンザイ</t>
    </rPh>
    <phoneticPr fontId="2"/>
  </si>
  <si>
    <t>単位：百万円 ／ Unit：\million</t>
    <rPh sb="0" eb="2">
      <t>タンイ</t>
    </rPh>
    <rPh sb="3" eb="6">
      <t>ヒャクマンエン</t>
    </rPh>
    <phoneticPr fontId="2"/>
  </si>
  <si>
    <t>＜資産の部＞</t>
    <rPh sb="1" eb="3">
      <t>シサン</t>
    </rPh>
    <rPh sb="4" eb="5">
      <t>ブ</t>
    </rPh>
    <phoneticPr fontId="2"/>
  </si>
  <si>
    <t>Assets</t>
  </si>
  <si>
    <t>流動資産</t>
    <rPh sb="0" eb="2">
      <t>リュウドウ</t>
    </rPh>
    <rPh sb="2" eb="4">
      <t>シサン</t>
    </rPh>
    <phoneticPr fontId="2"/>
  </si>
  <si>
    <t>Current Assets</t>
  </si>
  <si>
    <t>現金及び預金</t>
    <rPh sb="0" eb="2">
      <t>ゲンキン</t>
    </rPh>
    <rPh sb="2" eb="3">
      <t>オヨ</t>
    </rPh>
    <rPh sb="4" eb="6">
      <t>ヨキン</t>
    </rPh>
    <phoneticPr fontId="2"/>
  </si>
  <si>
    <t>Cash and Deposits</t>
  </si>
  <si>
    <t>受取手形、売掛金及び契約資産</t>
    <rPh sb="0" eb="2">
      <t>ウケトリ</t>
    </rPh>
    <rPh sb="2" eb="4">
      <t>テガタ</t>
    </rPh>
    <rPh sb="5" eb="8">
      <t>ウリカケキン</t>
    </rPh>
    <rPh sb="8" eb="9">
      <t>オヨ</t>
    </rPh>
    <rPh sb="10" eb="12">
      <t>ケイヤク</t>
    </rPh>
    <rPh sb="12" eb="14">
      <t>シサン</t>
    </rPh>
    <phoneticPr fontId="2"/>
  </si>
  <si>
    <t>Notes, and Accounts Receivable-trade and Contract assets</t>
    <phoneticPr fontId="2"/>
  </si>
  <si>
    <t>-</t>
  </si>
  <si>
    <t>受取手形及び売掛金</t>
    <rPh sb="0" eb="2">
      <t>ウケトリ</t>
    </rPh>
    <rPh sb="2" eb="4">
      <t>テガタ</t>
    </rPh>
    <rPh sb="4" eb="5">
      <t>オヨ</t>
    </rPh>
    <rPh sb="6" eb="8">
      <t>ウリカケ</t>
    </rPh>
    <rPh sb="8" eb="9">
      <t>キン</t>
    </rPh>
    <phoneticPr fontId="2"/>
  </si>
  <si>
    <t>Notes and Accounts Receivable-trade</t>
    <phoneticPr fontId="2"/>
  </si>
  <si>
    <t>売掛金</t>
    <rPh sb="0" eb="3">
      <t>ウリカケキン</t>
    </rPh>
    <phoneticPr fontId="2"/>
  </si>
  <si>
    <t>Accounts Receivable</t>
  </si>
  <si>
    <t>契約資産</t>
    <rPh sb="0" eb="4">
      <t>ケイヤクシサン</t>
    </rPh>
    <phoneticPr fontId="2"/>
  </si>
  <si>
    <t>Contract assets</t>
    <phoneticPr fontId="2"/>
  </si>
  <si>
    <t>有価証券</t>
    <rPh sb="0" eb="2">
      <t>ユウカ</t>
    </rPh>
    <rPh sb="2" eb="4">
      <t>ショウケン</t>
    </rPh>
    <phoneticPr fontId="2"/>
  </si>
  <si>
    <t>Short-term Investment Securities</t>
  </si>
  <si>
    <t>たな卸資産</t>
    <rPh sb="2" eb="3">
      <t>オロシ</t>
    </rPh>
    <rPh sb="3" eb="5">
      <t>シサン</t>
    </rPh>
    <phoneticPr fontId="2"/>
  </si>
  <si>
    <t>Inventories</t>
  </si>
  <si>
    <t>繰延税金資産</t>
    <rPh sb="0" eb="2">
      <t>クリノベ</t>
    </rPh>
    <rPh sb="2" eb="4">
      <t>ゼイキン</t>
    </rPh>
    <rPh sb="4" eb="6">
      <t>シサン</t>
    </rPh>
    <phoneticPr fontId="2"/>
  </si>
  <si>
    <t>Deferred Tax Assets</t>
  </si>
  <si>
    <t>-</t>
    <phoneticPr fontId="2"/>
  </si>
  <si>
    <t>その他</t>
    <rPh sb="2" eb="3">
      <t>ホカ</t>
    </rPh>
    <phoneticPr fontId="2"/>
  </si>
  <si>
    <t>Other</t>
  </si>
  <si>
    <t>貸倒引当金</t>
    <rPh sb="0" eb="2">
      <t>カシダオレ</t>
    </rPh>
    <rPh sb="2" eb="4">
      <t>ヒキアテ</t>
    </rPh>
    <rPh sb="4" eb="5">
      <t>キン</t>
    </rPh>
    <phoneticPr fontId="2"/>
  </si>
  <si>
    <t>Allowance for Doubtful Accounts</t>
  </si>
  <si>
    <t>△ 0</t>
  </si>
  <si>
    <t>流動資産合計</t>
    <rPh sb="0" eb="2">
      <t>リュウドウ</t>
    </rPh>
    <rPh sb="2" eb="4">
      <t>シサン</t>
    </rPh>
    <rPh sb="4" eb="6">
      <t>ゴウケイ</t>
    </rPh>
    <phoneticPr fontId="2"/>
  </si>
  <si>
    <t>Total Current Assets</t>
  </si>
  <si>
    <t>固定資産</t>
    <rPh sb="0" eb="2">
      <t>コテイ</t>
    </rPh>
    <rPh sb="2" eb="4">
      <t>シサン</t>
    </rPh>
    <phoneticPr fontId="2"/>
  </si>
  <si>
    <t>Noncurrent Assets</t>
    <phoneticPr fontId="2"/>
  </si>
  <si>
    <t>有形固定資産</t>
    <rPh sb="0" eb="2">
      <t>ユウケイ</t>
    </rPh>
    <rPh sb="2" eb="4">
      <t>コテイ</t>
    </rPh>
    <rPh sb="4" eb="6">
      <t>シサン</t>
    </rPh>
    <phoneticPr fontId="2"/>
  </si>
  <si>
    <t>Property, Plant and Equipment</t>
  </si>
  <si>
    <t>建物及び構築物</t>
    <rPh sb="0" eb="2">
      <t>タテモノ</t>
    </rPh>
    <rPh sb="2" eb="3">
      <t>オヨ</t>
    </rPh>
    <rPh sb="4" eb="6">
      <t>コウチク</t>
    </rPh>
    <rPh sb="6" eb="7">
      <t>ブツ</t>
    </rPh>
    <phoneticPr fontId="2"/>
  </si>
  <si>
    <t>Building and Structures</t>
    <phoneticPr fontId="2"/>
  </si>
  <si>
    <t>工具、器具及び備品</t>
    <rPh sb="0" eb="2">
      <t>コウグ</t>
    </rPh>
    <rPh sb="3" eb="5">
      <t>キグ</t>
    </rPh>
    <rPh sb="5" eb="6">
      <t>オヨ</t>
    </rPh>
    <rPh sb="7" eb="9">
      <t>ビヒン</t>
    </rPh>
    <phoneticPr fontId="2"/>
  </si>
  <si>
    <t>Equipment</t>
    <phoneticPr fontId="2"/>
  </si>
  <si>
    <t>Other</t>
    <phoneticPr fontId="2"/>
  </si>
  <si>
    <t>－</t>
  </si>
  <si>
    <t>有形固定資産合計</t>
    <rPh sb="0" eb="2">
      <t>ユウケイ</t>
    </rPh>
    <rPh sb="2" eb="4">
      <t>コテイ</t>
    </rPh>
    <rPh sb="4" eb="6">
      <t>シサン</t>
    </rPh>
    <rPh sb="6" eb="8">
      <t>ゴウケイ</t>
    </rPh>
    <phoneticPr fontId="2"/>
  </si>
  <si>
    <t>Total Property, Plant and Equipment</t>
  </si>
  <si>
    <t>無形固定資産</t>
    <rPh sb="0" eb="2">
      <t>ムケイ</t>
    </rPh>
    <rPh sb="2" eb="4">
      <t>コテイ</t>
    </rPh>
    <rPh sb="4" eb="6">
      <t>シサン</t>
    </rPh>
    <phoneticPr fontId="2"/>
  </si>
  <si>
    <t>Intangible Assets</t>
  </si>
  <si>
    <t>ソフトウェア</t>
    <phoneticPr fontId="2"/>
  </si>
  <si>
    <t>Software</t>
  </si>
  <si>
    <t>のれん</t>
    <phoneticPr fontId="2"/>
  </si>
  <si>
    <t>Goodwill</t>
    <phoneticPr fontId="2"/>
  </si>
  <si>
    <t>無形固定資産合計</t>
    <rPh sb="0" eb="2">
      <t>ムケイ</t>
    </rPh>
    <rPh sb="2" eb="4">
      <t>コテイ</t>
    </rPh>
    <rPh sb="4" eb="6">
      <t>シサン</t>
    </rPh>
    <rPh sb="6" eb="8">
      <t>ゴウケイ</t>
    </rPh>
    <phoneticPr fontId="2"/>
  </si>
  <si>
    <t>Total Intangible Assets</t>
  </si>
  <si>
    <t>投資その他の資産</t>
    <rPh sb="0" eb="2">
      <t>トウシ</t>
    </rPh>
    <rPh sb="4" eb="5">
      <t>ホカ</t>
    </rPh>
    <rPh sb="6" eb="8">
      <t>シサン</t>
    </rPh>
    <phoneticPr fontId="2"/>
  </si>
  <si>
    <t>Investments and Other Assets</t>
  </si>
  <si>
    <t>投資有価証券</t>
    <rPh sb="0" eb="2">
      <t>トウシ</t>
    </rPh>
    <rPh sb="2" eb="4">
      <t>ユウカ</t>
    </rPh>
    <rPh sb="4" eb="6">
      <t>ショウケン</t>
    </rPh>
    <phoneticPr fontId="2"/>
  </si>
  <si>
    <t>Investment Securities</t>
  </si>
  <si>
    <t>敷金</t>
    <rPh sb="0" eb="2">
      <t>シキキン</t>
    </rPh>
    <phoneticPr fontId="2"/>
  </si>
  <si>
    <t>Lease deposits</t>
    <phoneticPr fontId="2"/>
  </si>
  <si>
    <t>投資その他の資産合計</t>
    <rPh sb="0" eb="2">
      <t>トウシ</t>
    </rPh>
    <rPh sb="4" eb="5">
      <t>ホカ</t>
    </rPh>
    <rPh sb="6" eb="8">
      <t>シサン</t>
    </rPh>
    <rPh sb="8" eb="10">
      <t>ゴウケイ</t>
    </rPh>
    <phoneticPr fontId="2"/>
  </si>
  <si>
    <t>Total Investments and Other Assets</t>
  </si>
  <si>
    <t>固定資産合計</t>
    <rPh sb="0" eb="2">
      <t>コテイ</t>
    </rPh>
    <rPh sb="2" eb="4">
      <t>シサン</t>
    </rPh>
    <rPh sb="4" eb="6">
      <t>ゴウケイ</t>
    </rPh>
    <phoneticPr fontId="2"/>
  </si>
  <si>
    <t>Total Noncurrent Assets</t>
    <phoneticPr fontId="2"/>
  </si>
  <si>
    <t>資産合計</t>
    <rPh sb="0" eb="2">
      <t>シサン</t>
    </rPh>
    <rPh sb="2" eb="4">
      <t>ゴウケイ</t>
    </rPh>
    <phoneticPr fontId="2"/>
  </si>
  <si>
    <t>Total Assets</t>
  </si>
  <si>
    <t>※2014年4月1日（46期）より売上計上基準を変更しており、第45期については遡及処理後の数値を記載</t>
    <phoneticPr fontId="2"/>
  </si>
  <si>
    <t xml:space="preserve">※2018年4月1日（51期）より税効果会計基準を変更しており、第50期については遡及処理後の数値を記載 </t>
    <rPh sb="5" eb="6">
      <t>ネン</t>
    </rPh>
    <rPh sb="7" eb="8">
      <t>ガツ</t>
    </rPh>
    <rPh sb="8" eb="10">
      <t>ツイタチ</t>
    </rPh>
    <rPh sb="13" eb="14">
      <t>キ</t>
    </rPh>
    <rPh sb="17" eb="22">
      <t>ゼイコウカカイケイ</t>
    </rPh>
    <rPh sb="22" eb="24">
      <t>キジュン</t>
    </rPh>
    <rPh sb="25" eb="27">
      <t>ヘンコウ</t>
    </rPh>
    <rPh sb="32" eb="33">
      <t>ダイ</t>
    </rPh>
    <rPh sb="35" eb="36">
      <t>キ</t>
    </rPh>
    <rPh sb="41" eb="43">
      <t>ソキュウ</t>
    </rPh>
    <rPh sb="43" eb="45">
      <t>ショリ</t>
    </rPh>
    <rPh sb="45" eb="46">
      <t>ゴ</t>
    </rPh>
    <rPh sb="47" eb="49">
      <t>スウチ</t>
    </rPh>
    <rPh sb="50" eb="52">
      <t>キサイ</t>
    </rPh>
    <phoneticPr fontId="2"/>
  </si>
  <si>
    <t>入力用(千円単位まで)</t>
    <rPh sb="0" eb="3">
      <t>ニュウリョクヨウ</t>
    </rPh>
    <rPh sb="4" eb="6">
      <t>センエン</t>
    </rPh>
    <rPh sb="6" eb="8">
      <t>タンイ</t>
    </rPh>
    <phoneticPr fontId="2"/>
  </si>
  <si>
    <t>＜負債の部＞</t>
    <rPh sb="1" eb="3">
      <t>フサイ</t>
    </rPh>
    <rPh sb="4" eb="5">
      <t>ブ</t>
    </rPh>
    <phoneticPr fontId="2"/>
  </si>
  <si>
    <t>Liabilities</t>
  </si>
  <si>
    <t>流動負債</t>
    <rPh sb="0" eb="2">
      <t>リュウドウ</t>
    </rPh>
    <rPh sb="2" eb="4">
      <t>フサイ</t>
    </rPh>
    <phoneticPr fontId="2"/>
  </si>
  <si>
    <t>Current Liabilities</t>
  </si>
  <si>
    <t>支払手形及び買掛金</t>
    <rPh sb="0" eb="2">
      <t>シハライ</t>
    </rPh>
    <rPh sb="2" eb="4">
      <t>テガタ</t>
    </rPh>
    <rPh sb="4" eb="5">
      <t>オヨ</t>
    </rPh>
    <rPh sb="6" eb="9">
      <t>カイカケキン</t>
    </rPh>
    <phoneticPr fontId="2"/>
  </si>
  <si>
    <t>Notes and Accounts Payable-trade</t>
    <phoneticPr fontId="2"/>
  </si>
  <si>
    <t>1年内返済予定の長期借入金</t>
    <rPh sb="1" eb="2">
      <t>ネン</t>
    </rPh>
    <rPh sb="2" eb="3">
      <t>ナイ</t>
    </rPh>
    <rPh sb="3" eb="5">
      <t>ヘンサイ</t>
    </rPh>
    <rPh sb="5" eb="7">
      <t>ヨテイ</t>
    </rPh>
    <rPh sb="8" eb="10">
      <t>チョウキ</t>
    </rPh>
    <rPh sb="10" eb="12">
      <t>カリイレ</t>
    </rPh>
    <rPh sb="12" eb="13">
      <t>キン</t>
    </rPh>
    <phoneticPr fontId="2"/>
  </si>
  <si>
    <t>Current portion of long-term loans payble</t>
    <phoneticPr fontId="2"/>
  </si>
  <si>
    <t>未払法人税等</t>
    <rPh sb="0" eb="2">
      <t>ミバラ</t>
    </rPh>
    <rPh sb="2" eb="6">
      <t>ホウジンゼイトウ</t>
    </rPh>
    <phoneticPr fontId="2"/>
  </si>
  <si>
    <t>Income Taxes Payable</t>
  </si>
  <si>
    <t>前受金</t>
    <rPh sb="0" eb="3">
      <t>マエウケキン</t>
    </rPh>
    <phoneticPr fontId="2"/>
  </si>
  <si>
    <t>Advances received</t>
  </si>
  <si>
    <t>賞与引当金</t>
    <rPh sb="0" eb="2">
      <t>ショウヨ</t>
    </rPh>
    <rPh sb="2" eb="4">
      <t>ヒキアテ</t>
    </rPh>
    <rPh sb="4" eb="5">
      <t>キン</t>
    </rPh>
    <phoneticPr fontId="2"/>
  </si>
  <si>
    <t>Reserve for Bonuses</t>
    <phoneticPr fontId="2"/>
  </si>
  <si>
    <t>未払費用</t>
    <rPh sb="0" eb="2">
      <t>ミバラ</t>
    </rPh>
    <rPh sb="2" eb="4">
      <t>ヒヨウ</t>
    </rPh>
    <phoneticPr fontId="2"/>
  </si>
  <si>
    <t>Accrued expenses</t>
    <phoneticPr fontId="2"/>
  </si>
  <si>
    <t>製品保証引当金</t>
    <rPh sb="0" eb="2">
      <t>セイヒン</t>
    </rPh>
    <rPh sb="2" eb="4">
      <t>ホショウ</t>
    </rPh>
    <rPh sb="4" eb="6">
      <t>ヒキアテ</t>
    </rPh>
    <rPh sb="6" eb="7">
      <t>キン</t>
    </rPh>
    <phoneticPr fontId="2"/>
  </si>
  <si>
    <t>Provision for product warranties</t>
    <phoneticPr fontId="2"/>
  </si>
  <si>
    <t>損害賠償引当金</t>
    <rPh sb="0" eb="2">
      <t>ソンガイ</t>
    </rPh>
    <rPh sb="2" eb="4">
      <t>バイショウ</t>
    </rPh>
    <rPh sb="4" eb="6">
      <t>ヒキアテ</t>
    </rPh>
    <rPh sb="6" eb="7">
      <t>キン</t>
    </rPh>
    <phoneticPr fontId="2"/>
  </si>
  <si>
    <t>Provision for compensation for damages</t>
    <phoneticPr fontId="2"/>
  </si>
  <si>
    <t>事業整理損失引当金</t>
    <rPh sb="0" eb="4">
      <t>ジギョウセイリ</t>
    </rPh>
    <rPh sb="4" eb="6">
      <t>ソンシツ</t>
    </rPh>
    <rPh sb="6" eb="9">
      <t>ヒキアテキン</t>
    </rPh>
    <phoneticPr fontId="2"/>
  </si>
  <si>
    <t>Provision for loss on business liquidation</t>
  </si>
  <si>
    <t>流動負債合計</t>
    <rPh sb="0" eb="2">
      <t>リュウドウ</t>
    </rPh>
    <rPh sb="2" eb="4">
      <t>フサイ</t>
    </rPh>
    <rPh sb="4" eb="6">
      <t>ゴウケイ</t>
    </rPh>
    <phoneticPr fontId="2"/>
  </si>
  <si>
    <t>Total Current Liabilities</t>
  </si>
  <si>
    <t>固定負債</t>
    <rPh sb="0" eb="2">
      <t>コテイ</t>
    </rPh>
    <rPh sb="2" eb="4">
      <t>フサイ</t>
    </rPh>
    <phoneticPr fontId="2"/>
  </si>
  <si>
    <t>Noncurrent Liabilities</t>
  </si>
  <si>
    <t>長期借入金</t>
    <rPh sb="0" eb="2">
      <t>チョウキ</t>
    </rPh>
    <rPh sb="2" eb="4">
      <t>カリイレ</t>
    </rPh>
    <rPh sb="4" eb="5">
      <t>キン</t>
    </rPh>
    <phoneticPr fontId="2"/>
  </si>
  <si>
    <t>Long-term loans payble</t>
    <phoneticPr fontId="2"/>
  </si>
  <si>
    <t>退職給付引当金</t>
    <rPh sb="0" eb="2">
      <t>タイショク</t>
    </rPh>
    <rPh sb="2" eb="4">
      <t>キュウフ</t>
    </rPh>
    <rPh sb="4" eb="6">
      <t>ヒキアテ</t>
    </rPh>
    <rPh sb="6" eb="7">
      <t>キン</t>
    </rPh>
    <phoneticPr fontId="2"/>
  </si>
  <si>
    <t>Provision for Retirement Benefits</t>
  </si>
  <si>
    <t>役員退職慰労金引当金</t>
    <rPh sb="0" eb="2">
      <t>ヤクイン</t>
    </rPh>
    <rPh sb="2" eb="4">
      <t>タイショク</t>
    </rPh>
    <rPh sb="4" eb="7">
      <t>イロウキン</t>
    </rPh>
    <rPh sb="7" eb="9">
      <t>ヒキアテ</t>
    </rPh>
    <rPh sb="9" eb="10">
      <t>キン</t>
    </rPh>
    <phoneticPr fontId="2"/>
  </si>
  <si>
    <t>Reserve for Directors' Retirement Benefits</t>
    <phoneticPr fontId="2"/>
  </si>
  <si>
    <t>退職給付に係る負債</t>
    <rPh sb="0" eb="2">
      <t>タイショク</t>
    </rPh>
    <rPh sb="2" eb="4">
      <t>キュウフ</t>
    </rPh>
    <rPh sb="5" eb="6">
      <t>カカ</t>
    </rPh>
    <rPh sb="7" eb="9">
      <t>フサイ</t>
    </rPh>
    <phoneticPr fontId="2"/>
  </si>
  <si>
    <t>Retirement benefit expenses</t>
    <phoneticPr fontId="2"/>
  </si>
  <si>
    <t>固定負債合計</t>
    <rPh sb="0" eb="2">
      <t>コテイ</t>
    </rPh>
    <rPh sb="2" eb="4">
      <t>フサイ</t>
    </rPh>
    <rPh sb="4" eb="6">
      <t>ゴウケイ</t>
    </rPh>
    <phoneticPr fontId="2"/>
  </si>
  <si>
    <t>Total Noncurrent Liabilities</t>
  </si>
  <si>
    <t>負債合計</t>
    <rPh sb="0" eb="2">
      <t>フサイ</t>
    </rPh>
    <rPh sb="2" eb="4">
      <t>ゴウケイ</t>
    </rPh>
    <phoneticPr fontId="2"/>
  </si>
  <si>
    <t>Total Liabilities</t>
  </si>
  <si>
    <t>＜資本の部＞</t>
    <rPh sb="1" eb="3">
      <t>シホン</t>
    </rPh>
    <rPh sb="4" eb="5">
      <t>ブ</t>
    </rPh>
    <phoneticPr fontId="2"/>
  </si>
  <si>
    <t>Shareholders' Equity</t>
    <phoneticPr fontId="2"/>
  </si>
  <si>
    <t>資本金</t>
    <rPh sb="0" eb="3">
      <t>シホンキン</t>
    </rPh>
    <phoneticPr fontId="2"/>
  </si>
  <si>
    <t>Capital Stock</t>
  </si>
  <si>
    <t>資本剰余金</t>
    <rPh sb="0" eb="2">
      <t>シホン</t>
    </rPh>
    <rPh sb="2" eb="5">
      <t>ジョウヨキン</t>
    </rPh>
    <phoneticPr fontId="2"/>
  </si>
  <si>
    <t>Capital Surplus</t>
  </si>
  <si>
    <t>利益剰余金</t>
    <rPh sb="0" eb="2">
      <t>リエキ</t>
    </rPh>
    <rPh sb="2" eb="5">
      <t>ジョウヨキン</t>
    </rPh>
    <phoneticPr fontId="2"/>
  </si>
  <si>
    <t>Retained Earnings</t>
  </si>
  <si>
    <t>その他有価証券評価差額金</t>
    <phoneticPr fontId="2"/>
  </si>
  <si>
    <t>Valuation Difference on Available-for-Sale Securities</t>
  </si>
  <si>
    <t>自己株式</t>
    <rPh sb="0" eb="2">
      <t>ジコ</t>
    </rPh>
    <rPh sb="2" eb="4">
      <t>カブシキ</t>
    </rPh>
    <phoneticPr fontId="2"/>
  </si>
  <si>
    <t>Treasury Stock</t>
  </si>
  <si>
    <t>資本合計</t>
    <rPh sb="0" eb="2">
      <t>シホン</t>
    </rPh>
    <rPh sb="2" eb="4">
      <t>ゴウケイ</t>
    </rPh>
    <phoneticPr fontId="2"/>
  </si>
  <si>
    <t>Total Shareholders' Equity</t>
    <phoneticPr fontId="2"/>
  </si>
  <si>
    <t>負債、非支配株主持分及び資本合計</t>
    <rPh sb="3" eb="4">
      <t>ヒ</t>
    </rPh>
    <rPh sb="4" eb="6">
      <t>シハイ</t>
    </rPh>
    <phoneticPr fontId="2"/>
  </si>
  <si>
    <t>Total Liabilities, Non-controlling interests and Shareholders' Equity</t>
    <phoneticPr fontId="2"/>
  </si>
  <si>
    <t>＜純資産の部＞</t>
    <rPh sb="1" eb="4">
      <t>ジュンシサン</t>
    </rPh>
    <rPh sb="5" eb="6">
      <t>ブ</t>
    </rPh>
    <phoneticPr fontId="2"/>
  </si>
  <si>
    <t>Net Assets</t>
  </si>
  <si>
    <t>株主資本</t>
    <rPh sb="0" eb="2">
      <t>カブヌシ</t>
    </rPh>
    <rPh sb="2" eb="4">
      <t>シホン</t>
    </rPh>
    <phoneticPr fontId="2"/>
  </si>
  <si>
    <t>Shareholders' Equity</t>
  </si>
  <si>
    <t>△ 0</t>
    <phoneticPr fontId="2"/>
  </si>
  <si>
    <t>株主資本合計</t>
    <rPh sb="0" eb="2">
      <t>カブヌシ</t>
    </rPh>
    <rPh sb="2" eb="4">
      <t>シホン</t>
    </rPh>
    <rPh sb="4" eb="6">
      <t>ゴウケイ</t>
    </rPh>
    <phoneticPr fontId="2"/>
  </si>
  <si>
    <t>Total Shareholders' Equity</t>
  </si>
  <si>
    <t>その他の包括利益累計額</t>
    <rPh sb="2" eb="3">
      <t>タ</t>
    </rPh>
    <rPh sb="4" eb="6">
      <t>ホウカツ</t>
    </rPh>
    <rPh sb="6" eb="8">
      <t>リエキ</t>
    </rPh>
    <rPh sb="8" eb="11">
      <t>ルイケイガク</t>
    </rPh>
    <phoneticPr fontId="2"/>
  </si>
  <si>
    <t>Accumulated other comprehensive income</t>
    <phoneticPr fontId="2"/>
  </si>
  <si>
    <t>Valuation Difference on Available-for-Sale Securities</t>
    <phoneticPr fontId="2"/>
  </si>
  <si>
    <t>為替換算調整勘定</t>
    <phoneticPr fontId="2"/>
  </si>
  <si>
    <t>Translation Adjustment</t>
    <phoneticPr fontId="2"/>
  </si>
  <si>
    <t>退職給付に係る調整累計額</t>
    <rPh sb="0" eb="2">
      <t>タイショク</t>
    </rPh>
    <rPh sb="2" eb="4">
      <t>キュウフ</t>
    </rPh>
    <rPh sb="5" eb="6">
      <t>カカ</t>
    </rPh>
    <rPh sb="7" eb="9">
      <t>チョウセイ</t>
    </rPh>
    <rPh sb="9" eb="12">
      <t>ルイケイガク</t>
    </rPh>
    <phoneticPr fontId="2"/>
  </si>
  <si>
    <t>Remeasurements of defined benefit plans</t>
    <phoneticPr fontId="2"/>
  </si>
  <si>
    <t>その他の包括利益累計額合計</t>
    <rPh sb="2" eb="3">
      <t>タ</t>
    </rPh>
    <rPh sb="4" eb="11">
      <t>ホウカツリエキルイケイガク</t>
    </rPh>
    <rPh sb="11" eb="13">
      <t>ゴウケイ</t>
    </rPh>
    <phoneticPr fontId="2"/>
  </si>
  <si>
    <t>Total accumulated other comprehensive income</t>
    <phoneticPr fontId="2"/>
  </si>
  <si>
    <t>非支配株主持分</t>
    <rPh sb="0" eb="1">
      <t>ヒ</t>
    </rPh>
    <rPh sb="1" eb="3">
      <t>シハイ</t>
    </rPh>
    <rPh sb="3" eb="5">
      <t>カブヌシ</t>
    </rPh>
    <rPh sb="5" eb="7">
      <t>モチブン</t>
    </rPh>
    <phoneticPr fontId="2"/>
  </si>
  <si>
    <t>Non-controlling interests</t>
    <phoneticPr fontId="2"/>
  </si>
  <si>
    <t>－</t>
    <phoneticPr fontId="2"/>
  </si>
  <si>
    <t>純資産合計</t>
    <rPh sb="0" eb="3">
      <t>ジュンシサン</t>
    </rPh>
    <rPh sb="3" eb="5">
      <t>ゴウケイ</t>
    </rPh>
    <phoneticPr fontId="2"/>
  </si>
  <si>
    <t>Total Net Assets</t>
  </si>
  <si>
    <t>負債純資産合計</t>
    <rPh sb="0" eb="2">
      <t>フサイ</t>
    </rPh>
    <rPh sb="2" eb="5">
      <t>ジュンシサン</t>
    </rPh>
    <rPh sb="5" eb="7">
      <t>ゴウケイ</t>
    </rPh>
    <phoneticPr fontId="2"/>
  </si>
  <si>
    <t>Total Liabilities and Net Assets</t>
  </si>
  <si>
    <t>純資産(自己資本)合計</t>
    <rPh sb="0" eb="3">
      <t>ジュンシサン</t>
    </rPh>
    <rPh sb="4" eb="6">
      <t>ジコ</t>
    </rPh>
    <rPh sb="6" eb="8">
      <t>シホン</t>
    </rPh>
    <rPh sb="9" eb="11">
      <t>ゴウケイ</t>
    </rPh>
    <phoneticPr fontId="2"/>
  </si>
  <si>
    <r>
      <t>連結損益計算書　</t>
    </r>
    <r>
      <rPr>
        <sz val="8"/>
        <color indexed="24"/>
        <rFont val="ＭＳ 明朝"/>
        <family val="1"/>
        <charset val="128"/>
      </rPr>
      <t>Consolidated Statements of Income</t>
    </r>
    <rPh sb="0" eb="2">
      <t>レンケツ</t>
    </rPh>
    <rPh sb="2" eb="4">
      <t>ソンエキ</t>
    </rPh>
    <rPh sb="4" eb="6">
      <t>ケイサン</t>
    </rPh>
    <rPh sb="6" eb="7">
      <t>ショ</t>
    </rPh>
    <phoneticPr fontId="2"/>
  </si>
  <si>
    <t>3月31日に終了した事業年度／Years ended March 31</t>
    <rPh sb="1" eb="2">
      <t>ガツ</t>
    </rPh>
    <rPh sb="4" eb="5">
      <t>ニチ</t>
    </rPh>
    <rPh sb="6" eb="8">
      <t>シュウリョウ</t>
    </rPh>
    <rPh sb="10" eb="14">
      <t>ジギョウネンド</t>
    </rPh>
    <phoneticPr fontId="2"/>
  </si>
  <si>
    <t>売上高</t>
    <rPh sb="0" eb="2">
      <t>ウリアゲ</t>
    </rPh>
    <rPh sb="2" eb="3">
      <t>ダカ</t>
    </rPh>
    <phoneticPr fontId="2"/>
  </si>
  <si>
    <t>Net Sales</t>
  </si>
  <si>
    <t>売上原価</t>
    <rPh sb="0" eb="2">
      <t>ウリアゲ</t>
    </rPh>
    <rPh sb="2" eb="4">
      <t>ゲンカ</t>
    </rPh>
    <phoneticPr fontId="2"/>
  </si>
  <si>
    <t>Cost of Sales</t>
  </si>
  <si>
    <t>売上総利益</t>
    <rPh sb="0" eb="2">
      <t>ウリアゲ</t>
    </rPh>
    <rPh sb="2" eb="5">
      <t>ソウリエキ</t>
    </rPh>
    <phoneticPr fontId="2"/>
  </si>
  <si>
    <t>Gross Profit</t>
  </si>
  <si>
    <t>販売費及び一般管理費</t>
    <rPh sb="0" eb="3">
      <t>ハンバイヒ</t>
    </rPh>
    <rPh sb="3" eb="4">
      <t>オヨ</t>
    </rPh>
    <rPh sb="5" eb="7">
      <t>イッパン</t>
    </rPh>
    <rPh sb="7" eb="10">
      <t>カンリヒ</t>
    </rPh>
    <phoneticPr fontId="2"/>
  </si>
  <si>
    <t>Selling, General and Administrative Expenses</t>
  </si>
  <si>
    <t>営業利益又は営業損失(△)</t>
    <rPh sb="0" eb="2">
      <t>エイギョウ</t>
    </rPh>
    <rPh sb="2" eb="4">
      <t>リエキ</t>
    </rPh>
    <rPh sb="4" eb="5">
      <t>マタ</t>
    </rPh>
    <rPh sb="6" eb="8">
      <t>エイギョウ</t>
    </rPh>
    <rPh sb="8" eb="10">
      <t>ソンシツ</t>
    </rPh>
    <phoneticPr fontId="2"/>
  </si>
  <si>
    <t>Operating Income(Loss)</t>
    <phoneticPr fontId="2"/>
  </si>
  <si>
    <t>営業外収益</t>
    <rPh sb="0" eb="3">
      <t>エイギョウガイ</t>
    </rPh>
    <rPh sb="3" eb="5">
      <t>シュウエキ</t>
    </rPh>
    <phoneticPr fontId="2"/>
  </si>
  <si>
    <t>Non-Operating Income</t>
  </si>
  <si>
    <t>営業外費用</t>
    <rPh sb="0" eb="3">
      <t>エイギョウガイ</t>
    </rPh>
    <rPh sb="3" eb="5">
      <t>ヒヨウ</t>
    </rPh>
    <phoneticPr fontId="2"/>
  </si>
  <si>
    <t>Non-Operating Expenses</t>
    <phoneticPr fontId="2"/>
  </si>
  <si>
    <t>経常利益又は経常損失(△)</t>
    <rPh sb="0" eb="2">
      <t>ケイジョウ</t>
    </rPh>
    <rPh sb="2" eb="4">
      <t>リエキ</t>
    </rPh>
    <rPh sb="6" eb="8">
      <t>ケイジョウ</t>
    </rPh>
    <phoneticPr fontId="2"/>
  </si>
  <si>
    <t>Ordinary Income(Loss)</t>
    <phoneticPr fontId="2"/>
  </si>
  <si>
    <t>特別利益</t>
    <rPh sb="0" eb="2">
      <t>トクベツ</t>
    </rPh>
    <rPh sb="2" eb="4">
      <t>リエキ</t>
    </rPh>
    <phoneticPr fontId="2"/>
  </si>
  <si>
    <t>Extraordinary Income</t>
  </si>
  <si>
    <t>特別損失</t>
    <rPh sb="0" eb="2">
      <t>トクベツ</t>
    </rPh>
    <rPh sb="2" eb="4">
      <t>ソンシツ</t>
    </rPh>
    <phoneticPr fontId="2"/>
  </si>
  <si>
    <t>Extraordinary Loss</t>
    <phoneticPr fontId="2"/>
  </si>
  <si>
    <t>データセンター移設損失引当繰入額</t>
    <rPh sb="7" eb="9">
      <t>イセツ</t>
    </rPh>
    <rPh sb="9" eb="11">
      <t>ソンシツ</t>
    </rPh>
    <rPh sb="11" eb="13">
      <t>ヒキアテ</t>
    </rPh>
    <rPh sb="13" eb="15">
      <t>クリイレ</t>
    </rPh>
    <rPh sb="15" eb="16">
      <t>ガク</t>
    </rPh>
    <phoneticPr fontId="2"/>
  </si>
  <si>
    <t>Provision of Reserve for Loss on Datacenter Relocation</t>
    <phoneticPr fontId="2"/>
  </si>
  <si>
    <t>税金等調整前当期純利益又は損失(△)</t>
    <rPh sb="0" eb="3">
      <t>ゼイキントウ</t>
    </rPh>
    <rPh sb="3" eb="5">
      <t>チョウセイ</t>
    </rPh>
    <rPh sb="5" eb="6">
      <t>マエ</t>
    </rPh>
    <rPh sb="6" eb="8">
      <t>トウキ</t>
    </rPh>
    <rPh sb="8" eb="11">
      <t>ジュンリエキ</t>
    </rPh>
    <rPh sb="11" eb="12">
      <t>マタ</t>
    </rPh>
    <rPh sb="13" eb="15">
      <t>ソンシツ</t>
    </rPh>
    <phoneticPr fontId="2"/>
  </si>
  <si>
    <t xml:space="preserve">Income before Income(Loss) Taxes </t>
    <phoneticPr fontId="2"/>
  </si>
  <si>
    <t>法人税、住民税及び事業税</t>
  </si>
  <si>
    <t>Income Taxes-Current</t>
    <phoneticPr fontId="2"/>
  </si>
  <si>
    <t>法人税等調整額</t>
    <rPh sb="0" eb="3">
      <t>ホウジンゼイ</t>
    </rPh>
    <rPh sb="3" eb="4">
      <t>トウ</t>
    </rPh>
    <rPh sb="4" eb="6">
      <t>チョウセイ</t>
    </rPh>
    <rPh sb="6" eb="7">
      <t>ガク</t>
    </rPh>
    <phoneticPr fontId="2"/>
  </si>
  <si>
    <t>Income Taxes-Deferred</t>
    <phoneticPr fontId="2"/>
  </si>
  <si>
    <t>当期純利益又は純損失(△)</t>
    <rPh sb="0" eb="2">
      <t>トウキ</t>
    </rPh>
    <rPh sb="2" eb="3">
      <t>ジュン</t>
    </rPh>
    <rPh sb="3" eb="5">
      <t>リエキ</t>
    </rPh>
    <rPh sb="5" eb="6">
      <t>マタ</t>
    </rPh>
    <rPh sb="7" eb="8">
      <t>ジュン</t>
    </rPh>
    <rPh sb="8" eb="10">
      <t>ソンシツ</t>
    </rPh>
    <phoneticPr fontId="2"/>
  </si>
  <si>
    <t>Net income(loss)</t>
    <phoneticPr fontId="2"/>
  </si>
  <si>
    <t>非支配株主に帰属する当期純利益</t>
    <rPh sb="0" eb="1">
      <t>ヒ</t>
    </rPh>
    <rPh sb="1" eb="3">
      <t>シハイ</t>
    </rPh>
    <rPh sb="3" eb="5">
      <t>カブヌシ</t>
    </rPh>
    <rPh sb="6" eb="8">
      <t>キゾク</t>
    </rPh>
    <rPh sb="10" eb="12">
      <t>トウキ</t>
    </rPh>
    <rPh sb="12" eb="13">
      <t>ジュン</t>
    </rPh>
    <rPh sb="13" eb="15">
      <t>リエキ</t>
    </rPh>
    <phoneticPr fontId="2"/>
  </si>
  <si>
    <t>Profit (loss) attributable to non-controlling interests</t>
    <phoneticPr fontId="2"/>
  </si>
  <si>
    <t>親会社株主に帰属する当期純利益又は純損失(△)</t>
    <rPh sb="0" eb="1">
      <t>オヤ</t>
    </rPh>
    <rPh sb="1" eb="3">
      <t>カイシャ</t>
    </rPh>
    <rPh sb="3" eb="5">
      <t>カブヌシ</t>
    </rPh>
    <rPh sb="6" eb="8">
      <t>キゾク</t>
    </rPh>
    <rPh sb="10" eb="12">
      <t>トウキ</t>
    </rPh>
    <rPh sb="12" eb="13">
      <t>ジュン</t>
    </rPh>
    <rPh sb="13" eb="15">
      <t>リエキ</t>
    </rPh>
    <rPh sb="15" eb="16">
      <t>マタ</t>
    </rPh>
    <rPh sb="17" eb="18">
      <t>ジュン</t>
    </rPh>
    <rPh sb="18" eb="20">
      <t>ソンシツ</t>
    </rPh>
    <phoneticPr fontId="2"/>
  </si>
  <si>
    <t>Profit (loss) attributable to owners of parent</t>
    <phoneticPr fontId="2"/>
  </si>
  <si>
    <t>※2021年4月1日（53期）より会計基準の変更に伴い、一部の売上計上方法を変更</t>
    <phoneticPr fontId="2"/>
  </si>
  <si>
    <t>営業利益</t>
    <rPh sb="0" eb="2">
      <t>エイギョウ</t>
    </rPh>
    <rPh sb="2" eb="4">
      <t>リエキ</t>
    </rPh>
    <phoneticPr fontId="2"/>
  </si>
  <si>
    <t>経常利益</t>
    <rPh sb="0" eb="2">
      <t>ケイジョウ</t>
    </rPh>
    <rPh sb="2" eb="4">
      <t>リエキ</t>
    </rPh>
    <phoneticPr fontId="2"/>
  </si>
  <si>
    <t>税金等調整前当期純利益</t>
    <rPh sb="0" eb="2">
      <t>ゼイキン</t>
    </rPh>
    <rPh sb="2" eb="3">
      <t>ナド</t>
    </rPh>
    <rPh sb="3" eb="5">
      <t>チョウセイ</t>
    </rPh>
    <rPh sb="5" eb="6">
      <t>マエ</t>
    </rPh>
    <rPh sb="6" eb="8">
      <t>トウキ</t>
    </rPh>
    <rPh sb="8" eb="11">
      <t>ジュンリエキ</t>
    </rPh>
    <phoneticPr fontId="2"/>
  </si>
  <si>
    <t>当期純利益</t>
    <rPh sb="0" eb="2">
      <t>トウキ</t>
    </rPh>
    <rPh sb="2" eb="5">
      <t>ジュンリエキ</t>
    </rPh>
    <phoneticPr fontId="2"/>
  </si>
  <si>
    <r>
      <t>セグメント別売上高　</t>
    </r>
    <r>
      <rPr>
        <sz val="8"/>
        <color indexed="24"/>
        <rFont val="ＭＳ 明朝"/>
        <family val="1"/>
        <charset val="128"/>
      </rPr>
      <t>Operating Results by Segment</t>
    </r>
    <rPh sb="5" eb="6">
      <t>ベツ</t>
    </rPh>
    <rPh sb="6" eb="8">
      <t>ウリアゲ</t>
    </rPh>
    <rPh sb="8" eb="9">
      <t>ダカ</t>
    </rPh>
    <phoneticPr fontId="2"/>
  </si>
  <si>
    <t>セグメント別売上高</t>
    <rPh sb="5" eb="6">
      <t>ベツ</t>
    </rPh>
    <rPh sb="6" eb="8">
      <t>ウリアゲ</t>
    </rPh>
    <rPh sb="8" eb="9">
      <t>ダカ</t>
    </rPh>
    <phoneticPr fontId="2"/>
  </si>
  <si>
    <t>Total Sales by Segment</t>
    <phoneticPr fontId="2"/>
  </si>
  <si>
    <t>HULFT事業</t>
    <rPh sb="5" eb="7">
      <t>ジギョウ</t>
    </rPh>
    <phoneticPr fontId="2"/>
  </si>
  <si>
    <t>HULFT</t>
  </si>
  <si>
    <t>データプラットフォーム事業</t>
    <rPh sb="11" eb="13">
      <t>ジギョウ</t>
    </rPh>
    <phoneticPr fontId="2"/>
  </si>
  <si>
    <t>Data Platform</t>
    <phoneticPr fontId="2"/>
  </si>
  <si>
    <t>流通ITサービス事業</t>
    <rPh sb="0" eb="2">
      <t>リュウツウ</t>
    </rPh>
    <rPh sb="8" eb="10">
      <t>ジギョウ</t>
    </rPh>
    <phoneticPr fontId="2"/>
  </si>
  <si>
    <t>Retail &amp; IT Service</t>
  </si>
  <si>
    <t>フィナンシャルITサービス事業</t>
  </si>
  <si>
    <t xml:space="preserve">Financial IT Service </t>
  </si>
  <si>
    <t>その他事業</t>
    <rPh sb="2" eb="3">
      <t>タ</t>
    </rPh>
    <rPh sb="3" eb="5">
      <t>ジギョウ</t>
    </rPh>
    <phoneticPr fontId="2"/>
  </si>
  <si>
    <t>BPO事業</t>
    <rPh sb="3" eb="5">
      <t>ジギョウ</t>
    </rPh>
    <phoneticPr fontId="2"/>
  </si>
  <si>
    <t>BPO</t>
  </si>
  <si>
    <t>※2020年4月1日付で、従来の流通ITサービス事業からリンケージ事業を分離独立しており、2020年3月期の流通ITサービス事業の売上高は遡及処理後の数値を記載しております。</t>
    <rPh sb="51" eb="53">
      <t>ガツキ</t>
    </rPh>
    <phoneticPr fontId="2"/>
  </si>
  <si>
    <t>※2022年4月1日付で、リンケージ事業をデータプラットフォーム事業に名称変更しております。</t>
    <rPh sb="5" eb="6">
      <t>ネン</t>
    </rPh>
    <rPh sb="7" eb="8">
      <t>ガツ</t>
    </rPh>
    <rPh sb="9" eb="10">
      <t>ニチ</t>
    </rPh>
    <rPh sb="10" eb="11">
      <t>ヅケ</t>
    </rPh>
    <rPh sb="18" eb="20">
      <t>ジギョウ</t>
    </rPh>
    <rPh sb="32" eb="34">
      <t>ジギョウ</t>
    </rPh>
    <rPh sb="35" eb="37">
      <t>メイショウ</t>
    </rPh>
    <rPh sb="37" eb="39">
      <t>ヘンコウ</t>
    </rPh>
    <phoneticPr fontId="2"/>
  </si>
  <si>
    <t>主要顧客別売上高</t>
    <rPh sb="0" eb="2">
      <t>シュヨウ</t>
    </rPh>
    <rPh sb="2" eb="4">
      <t>コキャク</t>
    </rPh>
    <rPh sb="4" eb="5">
      <t>ベツ</t>
    </rPh>
    <rPh sb="5" eb="7">
      <t>ウリアゲ</t>
    </rPh>
    <rPh sb="7" eb="8">
      <t>タカ</t>
    </rPh>
    <phoneticPr fontId="2"/>
  </si>
  <si>
    <t>Sales by Main Customer</t>
    <phoneticPr fontId="2"/>
  </si>
  <si>
    <t>クレディセゾン</t>
    <phoneticPr fontId="2"/>
  </si>
  <si>
    <t>Credit Saison Co.,Ltd.</t>
    <phoneticPr fontId="2"/>
  </si>
  <si>
    <t>キュービタス</t>
    <phoneticPr fontId="2"/>
  </si>
  <si>
    <t>Qubitous Co.,Ltd.</t>
    <phoneticPr fontId="2"/>
  </si>
  <si>
    <t>日立システムズ</t>
    <rPh sb="0" eb="2">
      <t>ヒタチ</t>
    </rPh>
    <phoneticPr fontId="2"/>
  </si>
  <si>
    <t>Hitachi Systems, Ltd.</t>
    <phoneticPr fontId="2"/>
  </si>
  <si>
    <t>西友</t>
    <rPh sb="0" eb="2">
      <t>セイユウ</t>
    </rPh>
    <phoneticPr fontId="2"/>
  </si>
  <si>
    <t>SEIYU</t>
    <phoneticPr fontId="2"/>
  </si>
  <si>
    <t>NTTデータ</t>
    <phoneticPr fontId="2"/>
  </si>
  <si>
    <t>NTT DATA CORPORATION</t>
    <phoneticPr fontId="2"/>
  </si>
  <si>
    <t>※2020年4月1日付で、株式会社キュービタスは株式会社クレディセゾンに吸収合併されております。</t>
    <rPh sb="5" eb="6">
      <t>ネン</t>
    </rPh>
    <rPh sb="7" eb="8">
      <t>ガツ</t>
    </rPh>
    <rPh sb="9" eb="10">
      <t>ニチ</t>
    </rPh>
    <rPh sb="10" eb="11">
      <t>ヅケ</t>
    </rPh>
    <rPh sb="13" eb="17">
      <t>カブシキガイシャ</t>
    </rPh>
    <rPh sb="24" eb="28">
      <t>カブシキガイシャ</t>
    </rPh>
    <rPh sb="36" eb="38">
      <t>キュウシュウ</t>
    </rPh>
    <rPh sb="38" eb="40">
      <t>ガッペイ</t>
    </rPh>
    <phoneticPr fontId="2"/>
  </si>
  <si>
    <t>旧セグメント別売上高</t>
    <rPh sb="0" eb="1">
      <t>キュウ</t>
    </rPh>
    <rPh sb="6" eb="7">
      <t>ベツ</t>
    </rPh>
    <rPh sb="7" eb="9">
      <t>ウリアゲ</t>
    </rPh>
    <rPh sb="9" eb="10">
      <t>ダカ</t>
    </rPh>
    <phoneticPr fontId="2"/>
  </si>
  <si>
    <t>Total Sales by Previous Segment</t>
    <phoneticPr fontId="2"/>
  </si>
  <si>
    <t>システム構築・運用事業</t>
    <rPh sb="4" eb="6">
      <t>コウチク</t>
    </rPh>
    <rPh sb="7" eb="9">
      <t>ウンヨウ</t>
    </rPh>
    <rPh sb="9" eb="11">
      <t>ジギョウ</t>
    </rPh>
    <phoneticPr fontId="2"/>
  </si>
  <si>
    <t>Systems Construction and Operation Business</t>
    <phoneticPr fontId="2"/>
  </si>
  <si>
    <t>情報処理サービス</t>
    <rPh sb="0" eb="2">
      <t>ジョウホウ</t>
    </rPh>
    <rPh sb="2" eb="4">
      <t>ショリ</t>
    </rPh>
    <phoneticPr fontId="2"/>
  </si>
  <si>
    <t>Information Processing Service</t>
    <phoneticPr fontId="2"/>
  </si>
  <si>
    <t>システム開発</t>
    <rPh sb="4" eb="6">
      <t>カイハツ</t>
    </rPh>
    <phoneticPr fontId="2"/>
  </si>
  <si>
    <t>System Development</t>
    <phoneticPr fontId="2"/>
  </si>
  <si>
    <t>システム・機器販売等</t>
    <rPh sb="5" eb="7">
      <t>キキ</t>
    </rPh>
    <rPh sb="7" eb="9">
      <t>ハンバイ</t>
    </rPh>
    <rPh sb="9" eb="10">
      <t>ナド</t>
    </rPh>
    <phoneticPr fontId="2"/>
  </si>
  <si>
    <t>Sales of System and Equipment</t>
    <phoneticPr fontId="2"/>
  </si>
  <si>
    <t>パッケージ事業</t>
    <rPh sb="5" eb="7">
      <t>ジギョウ</t>
    </rPh>
    <phoneticPr fontId="2"/>
  </si>
  <si>
    <t>Packaged Software Business</t>
    <phoneticPr fontId="2"/>
  </si>
  <si>
    <t>パッケージ販売</t>
    <rPh sb="5" eb="7">
      <t>ハンバイ</t>
    </rPh>
    <phoneticPr fontId="2"/>
  </si>
  <si>
    <t>Sales of Packaged Software</t>
    <phoneticPr fontId="2"/>
  </si>
  <si>
    <t>パッケージ付帯サービス</t>
    <rPh sb="5" eb="7">
      <t>フタイ</t>
    </rPh>
    <phoneticPr fontId="2"/>
  </si>
  <si>
    <t>Services with Packaged Software</t>
    <phoneticPr fontId="2"/>
  </si>
  <si>
    <r>
      <t>連結キャッシュ・フロー計算書　</t>
    </r>
    <r>
      <rPr>
        <sz val="8"/>
        <color indexed="24"/>
        <rFont val="ＭＳ 明朝"/>
        <family val="1"/>
        <charset val="128"/>
      </rPr>
      <t>Consolidated Cash Flow Statement</t>
    </r>
    <rPh sb="0" eb="2">
      <t>レンケツ</t>
    </rPh>
    <rPh sb="11" eb="14">
      <t>ケイサンショ</t>
    </rPh>
    <phoneticPr fontId="2"/>
  </si>
  <si>
    <t>営業活動によるキャッシュ・フロー</t>
    <rPh sb="0" eb="2">
      <t>エイギョウ</t>
    </rPh>
    <rPh sb="2" eb="4">
      <t>カツドウ</t>
    </rPh>
    <phoneticPr fontId="2"/>
  </si>
  <si>
    <t>Net Cash Provided by (Used in) Operating Activities</t>
  </si>
  <si>
    <t>税金等調整前当期純利益／純損失</t>
    <rPh sb="0" eb="3">
      <t>ゼイキントウ</t>
    </rPh>
    <rPh sb="3" eb="5">
      <t>チョウセイ</t>
    </rPh>
    <rPh sb="5" eb="6">
      <t>マエ</t>
    </rPh>
    <rPh sb="6" eb="8">
      <t>トウキ</t>
    </rPh>
    <rPh sb="8" eb="11">
      <t>ジュンリエキ</t>
    </rPh>
    <rPh sb="12" eb="13">
      <t>ジュン</t>
    </rPh>
    <rPh sb="13" eb="15">
      <t>ソンシツ</t>
    </rPh>
    <phoneticPr fontId="2"/>
  </si>
  <si>
    <t xml:space="preserve">Income before Income Taxes </t>
    <phoneticPr fontId="2"/>
  </si>
  <si>
    <t>減価償却費</t>
    <rPh sb="0" eb="2">
      <t>ゲンカ</t>
    </rPh>
    <rPh sb="2" eb="4">
      <t>ショウキャク</t>
    </rPh>
    <rPh sb="4" eb="5">
      <t>ヒ</t>
    </rPh>
    <phoneticPr fontId="2"/>
  </si>
  <si>
    <t>Depreciation and Amortization</t>
    <phoneticPr fontId="2"/>
  </si>
  <si>
    <t>資産除去債務会計基準の適用に伴う影響額</t>
    <phoneticPr fontId="2"/>
  </si>
  <si>
    <t>Loss on adjustment for changes of accounting standard for asset retirement obligations</t>
    <phoneticPr fontId="2"/>
  </si>
  <si>
    <t>のれん償却額</t>
    <rPh sb="3" eb="5">
      <t>ショウキャク</t>
    </rPh>
    <rPh sb="5" eb="6">
      <t>ガク</t>
    </rPh>
    <phoneticPr fontId="2"/>
  </si>
  <si>
    <t>Amortization of goodwill</t>
    <phoneticPr fontId="2"/>
  </si>
  <si>
    <t>減損損失</t>
    <rPh sb="0" eb="2">
      <t>ゲンソン</t>
    </rPh>
    <rPh sb="2" eb="4">
      <t>ソンシツ</t>
    </rPh>
    <phoneticPr fontId="2"/>
  </si>
  <si>
    <t>Impairment loss</t>
    <phoneticPr fontId="2"/>
  </si>
  <si>
    <t>本社移転費用</t>
    <rPh sb="0" eb="2">
      <t>ホンシャ</t>
    </rPh>
    <rPh sb="2" eb="4">
      <t>イテン</t>
    </rPh>
    <rPh sb="4" eb="6">
      <t>ヒヨウ</t>
    </rPh>
    <phoneticPr fontId="2"/>
  </si>
  <si>
    <t>Head office transfer cost</t>
    <phoneticPr fontId="2"/>
  </si>
  <si>
    <t>事業譲渡損益（△：益）</t>
    <rPh sb="0" eb="2">
      <t>ジギョウ</t>
    </rPh>
    <rPh sb="2" eb="4">
      <t>ジョウト</t>
    </rPh>
    <rPh sb="4" eb="6">
      <t>ソンエキ</t>
    </rPh>
    <rPh sb="9" eb="10">
      <t>エキ</t>
    </rPh>
    <phoneticPr fontId="2"/>
  </si>
  <si>
    <t>Loss (Gain) on transfer of business</t>
    <phoneticPr fontId="2"/>
  </si>
  <si>
    <t>貸倒引当金の増減額（減少：△）</t>
    <rPh sb="10" eb="12">
      <t>ゲンショウ</t>
    </rPh>
    <phoneticPr fontId="2"/>
  </si>
  <si>
    <t>Increase (Decrease) in Allowance for Doubtful Accounts</t>
    <phoneticPr fontId="2"/>
  </si>
  <si>
    <t>賞与引当金の増減額（減少：△）</t>
    <rPh sb="0" eb="2">
      <t>ショウヨ</t>
    </rPh>
    <rPh sb="2" eb="4">
      <t>ヒキアテ</t>
    </rPh>
    <rPh sb="4" eb="5">
      <t>キン</t>
    </rPh>
    <rPh sb="6" eb="9">
      <t>ゾウゲンガク</t>
    </rPh>
    <phoneticPr fontId="2"/>
  </si>
  <si>
    <t>Increase (Decrease) in Reserve for Bonuses</t>
    <phoneticPr fontId="2"/>
  </si>
  <si>
    <t>受注損失引当金の増減額（減少：△）</t>
    <rPh sb="0" eb="2">
      <t>ジュチュウ</t>
    </rPh>
    <rPh sb="2" eb="4">
      <t>ソンシツ</t>
    </rPh>
    <rPh sb="4" eb="6">
      <t>ヒキアテ</t>
    </rPh>
    <rPh sb="6" eb="7">
      <t>キン</t>
    </rPh>
    <rPh sb="8" eb="11">
      <t>ゾウゲンガク</t>
    </rPh>
    <phoneticPr fontId="2"/>
  </si>
  <si>
    <t>Increase (Decrease) in provision for loss on order received</t>
    <phoneticPr fontId="2"/>
  </si>
  <si>
    <t>事業整理損失引当金の増減（減少：△）</t>
    <rPh sb="0" eb="2">
      <t>ジギョウ</t>
    </rPh>
    <rPh sb="2" eb="4">
      <t>セイリ</t>
    </rPh>
    <rPh sb="4" eb="6">
      <t>ソンシツ</t>
    </rPh>
    <rPh sb="6" eb="8">
      <t>ヒキアテ</t>
    </rPh>
    <rPh sb="8" eb="9">
      <t>キン</t>
    </rPh>
    <rPh sb="10" eb="12">
      <t>ゾウゲン</t>
    </rPh>
    <rPh sb="13" eb="15">
      <t>ゲンショウ</t>
    </rPh>
    <phoneticPr fontId="2"/>
  </si>
  <si>
    <t>Increase (Decrease) in provision for business liquidation loss</t>
    <phoneticPr fontId="2"/>
  </si>
  <si>
    <t>解約損失引当金の増減額（減少：△）</t>
    <rPh sb="0" eb="2">
      <t>カイヤク</t>
    </rPh>
    <rPh sb="2" eb="4">
      <t>ソンシツ</t>
    </rPh>
    <rPh sb="4" eb="6">
      <t>ヒキアテ</t>
    </rPh>
    <rPh sb="6" eb="7">
      <t>キン</t>
    </rPh>
    <rPh sb="8" eb="11">
      <t>ゾウゲンガク</t>
    </rPh>
    <phoneticPr fontId="2"/>
  </si>
  <si>
    <t>Increase (Decrease) in provision for loss on　cancellation of a contract</t>
    <phoneticPr fontId="2"/>
  </si>
  <si>
    <t>製品保証引当金の増減額（減少：△）</t>
    <rPh sb="0" eb="2">
      <t>セイヒン</t>
    </rPh>
    <rPh sb="2" eb="4">
      <t>ホショウ</t>
    </rPh>
    <rPh sb="4" eb="6">
      <t>ヒキアテ</t>
    </rPh>
    <rPh sb="6" eb="7">
      <t>キン</t>
    </rPh>
    <rPh sb="8" eb="10">
      <t>ゾウゲン</t>
    </rPh>
    <rPh sb="10" eb="11">
      <t>ガク</t>
    </rPh>
    <phoneticPr fontId="2"/>
  </si>
  <si>
    <t>Increase (Decrease) in provision for product warranties</t>
    <phoneticPr fontId="2"/>
  </si>
  <si>
    <t>損害賠償引当金の増減額（減少：△）</t>
    <rPh sb="0" eb="2">
      <t>ソンガイ</t>
    </rPh>
    <rPh sb="2" eb="4">
      <t>バイショウ</t>
    </rPh>
    <rPh sb="4" eb="6">
      <t>ヒキアテ</t>
    </rPh>
    <rPh sb="6" eb="7">
      <t>キン</t>
    </rPh>
    <rPh sb="8" eb="11">
      <t>ゾウゲンガク</t>
    </rPh>
    <phoneticPr fontId="2"/>
  </si>
  <si>
    <t>Increase (Decrease) in provision for compensation for damages</t>
    <phoneticPr fontId="2"/>
  </si>
  <si>
    <t>早期退職費用引当金の増減額（減少：△）</t>
    <rPh sb="0" eb="2">
      <t>ソウキ</t>
    </rPh>
    <rPh sb="2" eb="4">
      <t>タイショク</t>
    </rPh>
    <rPh sb="4" eb="6">
      <t>ヒヨウ</t>
    </rPh>
    <rPh sb="6" eb="8">
      <t>ヒキアテ</t>
    </rPh>
    <rPh sb="8" eb="9">
      <t>キン</t>
    </rPh>
    <rPh sb="10" eb="13">
      <t>ゾウゲンガク</t>
    </rPh>
    <phoneticPr fontId="2"/>
  </si>
  <si>
    <t>Increase (Decrease) in provision for early retirement expense reserve fund</t>
    <phoneticPr fontId="2"/>
  </si>
  <si>
    <t>退職給付引当金の増減額（減少：△）</t>
    <rPh sb="0" eb="2">
      <t>タイショク</t>
    </rPh>
    <rPh sb="2" eb="4">
      <t>キュウフ</t>
    </rPh>
    <rPh sb="4" eb="6">
      <t>ヒキアテ</t>
    </rPh>
    <rPh sb="6" eb="7">
      <t>キン</t>
    </rPh>
    <rPh sb="8" eb="11">
      <t>ゾウゲンガク</t>
    </rPh>
    <phoneticPr fontId="2"/>
  </si>
  <si>
    <t>Increase (Decrease) in Provision for Retirement Benefits</t>
  </si>
  <si>
    <t>役員退職慰労引当金の増減額（減少：△）</t>
    <phoneticPr fontId="2"/>
  </si>
  <si>
    <t>Increase (Decrease) in Reserve for Directors' Retirement Benefits</t>
    <phoneticPr fontId="2"/>
  </si>
  <si>
    <t>退職給付に係る負債の増減額（減少：△）</t>
    <rPh sb="0" eb="2">
      <t>タイショク</t>
    </rPh>
    <rPh sb="2" eb="4">
      <t>キュウフ</t>
    </rPh>
    <rPh sb="5" eb="6">
      <t>カカ</t>
    </rPh>
    <rPh sb="7" eb="9">
      <t>フサイ</t>
    </rPh>
    <rPh sb="10" eb="13">
      <t>ゾウゲンガク</t>
    </rPh>
    <phoneticPr fontId="2"/>
  </si>
  <si>
    <t>Increase (Decrease) in Net defined benefit liability</t>
    <phoneticPr fontId="2"/>
  </si>
  <si>
    <t>データセンター移設損失引当金の増減額（減少：△）</t>
    <rPh sb="7" eb="9">
      <t>イセツ</t>
    </rPh>
    <rPh sb="9" eb="11">
      <t>ソンシツ</t>
    </rPh>
    <rPh sb="11" eb="13">
      <t>ヒキアテ</t>
    </rPh>
    <rPh sb="13" eb="14">
      <t>キン</t>
    </rPh>
    <rPh sb="15" eb="18">
      <t>ゾウゲンガク</t>
    </rPh>
    <rPh sb="19" eb="21">
      <t>ゲンショウ</t>
    </rPh>
    <phoneticPr fontId="2"/>
  </si>
  <si>
    <t>Increase (Decrease) in Reserve for Relocation of Datacenter</t>
    <phoneticPr fontId="2"/>
  </si>
  <si>
    <t>受取利息及び受取配当金</t>
    <phoneticPr fontId="2"/>
  </si>
  <si>
    <t>Interest and Dividends Income</t>
    <phoneticPr fontId="2"/>
  </si>
  <si>
    <t>支払利息</t>
    <rPh sb="0" eb="2">
      <t>シハラ</t>
    </rPh>
    <rPh sb="2" eb="4">
      <t>リソク</t>
    </rPh>
    <phoneticPr fontId="2"/>
  </si>
  <si>
    <t>Interest</t>
    <phoneticPr fontId="2"/>
  </si>
  <si>
    <t>為替差損益（差益：△）</t>
    <rPh sb="0" eb="2">
      <t>カワセ</t>
    </rPh>
    <rPh sb="2" eb="4">
      <t>サソン</t>
    </rPh>
    <rPh sb="4" eb="5">
      <t>エキ</t>
    </rPh>
    <rPh sb="6" eb="8">
      <t>サエキ</t>
    </rPh>
    <phoneticPr fontId="2"/>
  </si>
  <si>
    <t>Exchange Gain and Loss</t>
    <phoneticPr fontId="2"/>
  </si>
  <si>
    <t>役員賞与の支払額</t>
    <rPh sb="0" eb="2">
      <t>ヤクイン</t>
    </rPh>
    <rPh sb="2" eb="4">
      <t>ショウヨ</t>
    </rPh>
    <rPh sb="5" eb="7">
      <t>シハライ</t>
    </rPh>
    <rPh sb="7" eb="8">
      <t>ガク</t>
    </rPh>
    <phoneticPr fontId="2"/>
  </si>
  <si>
    <t>Directors' Bonuses</t>
  </si>
  <si>
    <t>固定資産処分損益（差益：△）</t>
    <rPh sb="7" eb="8">
      <t>エキ</t>
    </rPh>
    <rPh sb="9" eb="11">
      <t>サエキ</t>
    </rPh>
    <phoneticPr fontId="2"/>
  </si>
  <si>
    <t>Loss (gain) on Disposal of Fixed Assets</t>
    <phoneticPr fontId="2"/>
  </si>
  <si>
    <t>固定資産売却損益（差益：△）</t>
    <rPh sb="6" eb="8">
      <t>ソンエキ</t>
    </rPh>
    <phoneticPr fontId="2"/>
  </si>
  <si>
    <t>Loss (gain) on Sales of Fixed Assets</t>
    <phoneticPr fontId="2"/>
  </si>
  <si>
    <t>ソフトウェア評価損益（差益：△）</t>
    <rPh sb="6" eb="8">
      <t>ヒョウカ</t>
    </rPh>
    <rPh sb="8" eb="9">
      <t>ソン</t>
    </rPh>
    <rPh sb="9" eb="10">
      <t>エキ</t>
    </rPh>
    <rPh sb="11" eb="13">
      <t>サエキ</t>
    </rPh>
    <phoneticPr fontId="2"/>
  </si>
  <si>
    <t>Loss (gain) on Valuation of Software</t>
    <phoneticPr fontId="2"/>
  </si>
  <si>
    <t>複合金融商品評価損益（差益：△）</t>
    <rPh sb="0" eb="2">
      <t>フクゴウ</t>
    </rPh>
    <rPh sb="2" eb="4">
      <t>キンユウ</t>
    </rPh>
    <rPh sb="4" eb="6">
      <t>ショウヒン</t>
    </rPh>
    <rPh sb="6" eb="8">
      <t>ヒョウカ</t>
    </rPh>
    <rPh sb="8" eb="10">
      <t>ソンエキ</t>
    </rPh>
    <rPh sb="11" eb="13">
      <t>サエキ</t>
    </rPh>
    <phoneticPr fontId="2"/>
  </si>
  <si>
    <t>Loss (gain) on Compound Instrument</t>
    <phoneticPr fontId="2"/>
  </si>
  <si>
    <t>投資事業組合運用損益（差益：△）</t>
    <rPh sb="0" eb="2">
      <t>トウシ</t>
    </rPh>
    <rPh sb="2" eb="4">
      <t>ジギョウ</t>
    </rPh>
    <rPh sb="4" eb="6">
      <t>クミアイ</t>
    </rPh>
    <rPh sb="6" eb="8">
      <t>ウンヨウ</t>
    </rPh>
    <rPh sb="8" eb="10">
      <t>ソンエキ</t>
    </rPh>
    <phoneticPr fontId="2"/>
  </si>
  <si>
    <t>Loss (gain) on Investments in Partnership</t>
    <phoneticPr fontId="2"/>
  </si>
  <si>
    <t>ゴルフ会員権評価損</t>
    <rPh sb="3" eb="6">
      <t>カイインケン</t>
    </rPh>
    <rPh sb="6" eb="8">
      <t>ヒョウカ</t>
    </rPh>
    <rPh sb="8" eb="9">
      <t>ソン</t>
    </rPh>
    <phoneticPr fontId="2"/>
  </si>
  <si>
    <t>Loss on Golf-Club Membership</t>
    <phoneticPr fontId="2"/>
  </si>
  <si>
    <t>投資有価証券評価損益</t>
    <rPh sb="0" eb="2">
      <t>トウシ</t>
    </rPh>
    <rPh sb="2" eb="4">
      <t>ユウカ</t>
    </rPh>
    <rPh sb="4" eb="6">
      <t>ショウケン</t>
    </rPh>
    <rPh sb="6" eb="8">
      <t>ヒョウカ</t>
    </rPh>
    <rPh sb="8" eb="10">
      <t>ソンエキ</t>
    </rPh>
    <phoneticPr fontId="2"/>
  </si>
  <si>
    <t>Loss (gain) on Valuation of Investment Securities</t>
    <phoneticPr fontId="2"/>
  </si>
  <si>
    <t>投資有価証券売却損益（差益：△）</t>
    <rPh sb="0" eb="2">
      <t>トウシ</t>
    </rPh>
    <rPh sb="2" eb="4">
      <t>ユウカ</t>
    </rPh>
    <rPh sb="4" eb="6">
      <t>ショウケン</t>
    </rPh>
    <rPh sb="6" eb="8">
      <t>バイキャク</t>
    </rPh>
    <rPh sb="8" eb="10">
      <t>ソンエキ</t>
    </rPh>
    <rPh sb="11" eb="13">
      <t>サエキ</t>
    </rPh>
    <phoneticPr fontId="2"/>
  </si>
  <si>
    <t>Loss (gain) on sales of Investment Securities</t>
    <phoneticPr fontId="2"/>
  </si>
  <si>
    <t>電話加入権評価損</t>
    <rPh sb="0" eb="2">
      <t>デンワ</t>
    </rPh>
    <rPh sb="2" eb="5">
      <t>カニュウケン</t>
    </rPh>
    <rPh sb="5" eb="7">
      <t>ヒョウカ</t>
    </rPh>
    <rPh sb="7" eb="8">
      <t>ソン</t>
    </rPh>
    <phoneticPr fontId="2"/>
  </si>
  <si>
    <t>Loss on Right of Telephone</t>
    <phoneticPr fontId="2"/>
  </si>
  <si>
    <t>持分法による投資損益</t>
    <rPh sb="0" eb="2">
      <t>モチブン</t>
    </rPh>
    <rPh sb="2" eb="3">
      <t>ホウ</t>
    </rPh>
    <rPh sb="6" eb="8">
      <t>トウシ</t>
    </rPh>
    <rPh sb="8" eb="10">
      <t>ソンエキ</t>
    </rPh>
    <phoneticPr fontId="2"/>
  </si>
  <si>
    <t>Equity in (Earnings) Losses of Affiliates</t>
  </si>
  <si>
    <t>売上債権の増減額（増加：△）</t>
    <rPh sb="0" eb="2">
      <t>ウリアゲ</t>
    </rPh>
    <rPh sb="2" eb="4">
      <t>サイケン</t>
    </rPh>
    <rPh sb="5" eb="8">
      <t>ゾウゲンガク</t>
    </rPh>
    <rPh sb="9" eb="11">
      <t>ゾウカ</t>
    </rPh>
    <phoneticPr fontId="2"/>
  </si>
  <si>
    <t>Decrease (Increase) in Notes and Accounts Receivable-trade</t>
  </si>
  <si>
    <t>たな卸資産の増減額（増加：△）</t>
    <rPh sb="2" eb="3">
      <t>オロシ</t>
    </rPh>
    <rPh sb="3" eb="5">
      <t>シサン</t>
    </rPh>
    <rPh sb="6" eb="9">
      <t>ゾウゲンガク</t>
    </rPh>
    <rPh sb="10" eb="12">
      <t>ゾウカ</t>
    </rPh>
    <phoneticPr fontId="2"/>
  </si>
  <si>
    <t>Decrease (Increase) in Inventories</t>
  </si>
  <si>
    <t>仕入債務の増減額（減少：△）</t>
    <rPh sb="0" eb="2">
      <t>シイ</t>
    </rPh>
    <rPh sb="2" eb="4">
      <t>サイム</t>
    </rPh>
    <rPh sb="5" eb="8">
      <t>ゾウゲンガク</t>
    </rPh>
    <rPh sb="9" eb="11">
      <t>ゲンショウ</t>
    </rPh>
    <phoneticPr fontId="2"/>
  </si>
  <si>
    <t>Increase (Decrease) in Notes and Accounts Payable-trade</t>
  </si>
  <si>
    <t>前受金の増減額（減少：△）</t>
    <rPh sb="0" eb="2">
      <t>マエウケ</t>
    </rPh>
    <rPh sb="2" eb="3">
      <t>キン</t>
    </rPh>
    <rPh sb="4" eb="7">
      <t>ゾウゲンガク</t>
    </rPh>
    <rPh sb="8" eb="10">
      <t>ゲンショウ</t>
    </rPh>
    <phoneticPr fontId="2"/>
  </si>
  <si>
    <t>Increase (decrease) in advances received</t>
  </si>
  <si>
    <t>長期未払金の増減額（減少：△）</t>
    <rPh sb="0" eb="2">
      <t>チョウキ</t>
    </rPh>
    <rPh sb="2" eb="4">
      <t>ミバラ</t>
    </rPh>
    <rPh sb="4" eb="5">
      <t>キン</t>
    </rPh>
    <rPh sb="6" eb="9">
      <t>ゾウゲンガク</t>
    </rPh>
    <rPh sb="10" eb="12">
      <t>ゲンショウ</t>
    </rPh>
    <phoneticPr fontId="2"/>
  </si>
  <si>
    <t>Increase (decrease) in long-term accounts payable-other</t>
  </si>
  <si>
    <t>その他資産の増減額（増加：△）</t>
    <rPh sb="2" eb="3">
      <t>タ</t>
    </rPh>
    <rPh sb="3" eb="5">
      <t>シサン</t>
    </rPh>
    <rPh sb="6" eb="9">
      <t>ゾウゲンガク</t>
    </rPh>
    <rPh sb="10" eb="12">
      <t>ゾウカ</t>
    </rPh>
    <phoneticPr fontId="2"/>
  </si>
  <si>
    <t>Decrease (increase) in other assets</t>
  </si>
  <si>
    <t>その他負債の増減額（減少：△）</t>
    <rPh sb="2" eb="3">
      <t>タ</t>
    </rPh>
    <rPh sb="3" eb="5">
      <t>フサイ</t>
    </rPh>
    <rPh sb="6" eb="9">
      <t>ゾウゲンガク</t>
    </rPh>
    <rPh sb="10" eb="12">
      <t>ゲンショウ</t>
    </rPh>
    <phoneticPr fontId="2"/>
  </si>
  <si>
    <t>Increase (decrease) in other liabilities</t>
  </si>
  <si>
    <t>小計</t>
    <rPh sb="0" eb="2">
      <t>ショウケイ</t>
    </rPh>
    <phoneticPr fontId="2"/>
  </si>
  <si>
    <t>Subtotal</t>
  </si>
  <si>
    <t>利息及び配当金の受取及び利息の支払額</t>
    <rPh sb="0" eb="2">
      <t>リソク</t>
    </rPh>
    <rPh sb="2" eb="3">
      <t>オヨ</t>
    </rPh>
    <rPh sb="4" eb="7">
      <t>ハイトウキン</t>
    </rPh>
    <rPh sb="8" eb="10">
      <t>ウケトリ</t>
    </rPh>
    <rPh sb="10" eb="11">
      <t>オヨ</t>
    </rPh>
    <rPh sb="12" eb="14">
      <t>リソク</t>
    </rPh>
    <rPh sb="15" eb="17">
      <t>シハライ</t>
    </rPh>
    <rPh sb="17" eb="18">
      <t>ガク</t>
    </rPh>
    <phoneticPr fontId="2"/>
  </si>
  <si>
    <t>Interest and Dividends Income Received/Interest Paid</t>
    <phoneticPr fontId="2"/>
  </si>
  <si>
    <t>損害賠償金の支払額</t>
    <rPh sb="0" eb="2">
      <t>ソンガイ</t>
    </rPh>
    <rPh sb="2" eb="5">
      <t>バイショウキン</t>
    </rPh>
    <rPh sb="6" eb="8">
      <t>シハライ</t>
    </rPh>
    <rPh sb="8" eb="9">
      <t>ガク</t>
    </rPh>
    <phoneticPr fontId="2"/>
  </si>
  <si>
    <t>Compensation for damage Paid</t>
    <phoneticPr fontId="2"/>
  </si>
  <si>
    <t>早期退職費用の支払額</t>
    <rPh sb="0" eb="2">
      <t>ソウキ</t>
    </rPh>
    <rPh sb="2" eb="4">
      <t>タイショク</t>
    </rPh>
    <rPh sb="4" eb="6">
      <t>ヒヨウ</t>
    </rPh>
    <rPh sb="7" eb="9">
      <t>シハライ</t>
    </rPh>
    <rPh sb="9" eb="10">
      <t>ガク</t>
    </rPh>
    <phoneticPr fontId="2"/>
  </si>
  <si>
    <t>Early retirement expenses Paid</t>
    <phoneticPr fontId="2"/>
  </si>
  <si>
    <t>移転費用の支払額</t>
    <rPh sb="0" eb="2">
      <t>イテン</t>
    </rPh>
    <rPh sb="2" eb="4">
      <t>ヒヨウ</t>
    </rPh>
    <rPh sb="5" eb="7">
      <t>シハラ</t>
    </rPh>
    <rPh sb="7" eb="8">
      <t>ガク</t>
    </rPh>
    <phoneticPr fontId="2"/>
  </si>
  <si>
    <t>Head office transfer cost　Paid</t>
    <phoneticPr fontId="2"/>
  </si>
  <si>
    <t>事業整理損の支払額</t>
    <rPh sb="0" eb="2">
      <t>ジギョウ</t>
    </rPh>
    <rPh sb="2" eb="4">
      <t>セイリ</t>
    </rPh>
    <rPh sb="4" eb="5">
      <t>ソン</t>
    </rPh>
    <rPh sb="6" eb="8">
      <t>シハライ</t>
    </rPh>
    <rPh sb="8" eb="9">
      <t>ガク</t>
    </rPh>
    <phoneticPr fontId="2"/>
  </si>
  <si>
    <t>business liquidation loss Paid</t>
    <phoneticPr fontId="2"/>
  </si>
  <si>
    <t>法人税等の支払額</t>
    <rPh sb="0" eb="4">
      <t>ホウジンゼイトウ</t>
    </rPh>
    <rPh sb="5" eb="7">
      <t>シハライ</t>
    </rPh>
    <rPh sb="7" eb="8">
      <t>ガク</t>
    </rPh>
    <phoneticPr fontId="2"/>
  </si>
  <si>
    <t>Income Taxes Paid</t>
    <phoneticPr fontId="2"/>
  </si>
  <si>
    <t>営業活動によるキャッシュ・フロー</t>
    <phoneticPr fontId="2"/>
  </si>
  <si>
    <t>投資活動によるキャッシュ・フロー</t>
    <rPh sb="0" eb="2">
      <t>トウシ</t>
    </rPh>
    <rPh sb="2" eb="4">
      <t>カツドウ</t>
    </rPh>
    <phoneticPr fontId="2"/>
  </si>
  <si>
    <t>Net Cash Provided by (Used in) Investing Activities</t>
  </si>
  <si>
    <t>定期預金の増減額（増加：△）</t>
    <rPh sb="0" eb="2">
      <t>テイキ</t>
    </rPh>
    <rPh sb="2" eb="4">
      <t>ヨキン</t>
    </rPh>
    <rPh sb="5" eb="7">
      <t>ゾウゲン</t>
    </rPh>
    <rPh sb="7" eb="8">
      <t>ガク</t>
    </rPh>
    <phoneticPr fontId="2"/>
  </si>
  <si>
    <t>Decrease (increase) in time deposits</t>
  </si>
  <si>
    <t>有価証券の取得による支出額</t>
    <rPh sb="0" eb="2">
      <t>ユウカ</t>
    </rPh>
    <rPh sb="2" eb="4">
      <t>ショウケン</t>
    </rPh>
    <rPh sb="5" eb="7">
      <t>シュトク</t>
    </rPh>
    <rPh sb="10" eb="12">
      <t>シシュツ</t>
    </rPh>
    <rPh sb="12" eb="13">
      <t>ガク</t>
    </rPh>
    <phoneticPr fontId="2"/>
  </si>
  <si>
    <t>Purchase of Short-term Investment Securities</t>
  </si>
  <si>
    <t>有価証券の償還による収入額</t>
    <rPh sb="0" eb="2">
      <t>ユウカ</t>
    </rPh>
    <rPh sb="2" eb="4">
      <t>ショウケン</t>
    </rPh>
    <rPh sb="5" eb="7">
      <t>ショウカン</t>
    </rPh>
    <rPh sb="10" eb="12">
      <t>シュウニュウ</t>
    </rPh>
    <rPh sb="12" eb="13">
      <t>ガク</t>
    </rPh>
    <phoneticPr fontId="2"/>
  </si>
  <si>
    <t>Proceeds from redemption of marketable securities</t>
  </si>
  <si>
    <t>投資有価証券の取得による支出</t>
    <rPh sb="0" eb="2">
      <t>トウシ</t>
    </rPh>
    <rPh sb="2" eb="4">
      <t>ユウカ</t>
    </rPh>
    <rPh sb="4" eb="6">
      <t>ショウケン</t>
    </rPh>
    <rPh sb="7" eb="9">
      <t>シュトク</t>
    </rPh>
    <rPh sb="12" eb="14">
      <t>シシュツ</t>
    </rPh>
    <phoneticPr fontId="2"/>
  </si>
  <si>
    <t>Purchase of Investment Securities</t>
    <phoneticPr fontId="2"/>
  </si>
  <si>
    <t>投資有価証券の売却による収入</t>
    <rPh sb="0" eb="2">
      <t>トウシ</t>
    </rPh>
    <rPh sb="2" eb="4">
      <t>ユウカ</t>
    </rPh>
    <rPh sb="4" eb="6">
      <t>ショウケン</t>
    </rPh>
    <rPh sb="7" eb="9">
      <t>バイキャク</t>
    </rPh>
    <rPh sb="12" eb="14">
      <t>シュウニュウ</t>
    </rPh>
    <phoneticPr fontId="2"/>
  </si>
  <si>
    <t>Proceeds from Sales of Investment Securities</t>
    <phoneticPr fontId="2"/>
  </si>
  <si>
    <t>投資有価証券の償還による収入</t>
    <rPh sb="0" eb="2">
      <t>トウシ</t>
    </rPh>
    <rPh sb="2" eb="4">
      <t>ユウカ</t>
    </rPh>
    <rPh sb="4" eb="6">
      <t>ショウケン</t>
    </rPh>
    <rPh sb="7" eb="9">
      <t>ショウカン</t>
    </rPh>
    <rPh sb="12" eb="14">
      <t>シュウニュウ</t>
    </rPh>
    <phoneticPr fontId="2"/>
  </si>
  <si>
    <t>Gain on redemption of investment securities</t>
    <phoneticPr fontId="2"/>
  </si>
  <si>
    <t>事業譲渡による支出</t>
    <rPh sb="0" eb="2">
      <t>ジギョウ</t>
    </rPh>
    <rPh sb="2" eb="4">
      <t>ジョウト</t>
    </rPh>
    <rPh sb="7" eb="9">
      <t>シシュツ</t>
    </rPh>
    <phoneticPr fontId="2"/>
  </si>
  <si>
    <t>Loss on transfer of business</t>
    <phoneticPr fontId="2"/>
  </si>
  <si>
    <t>事業譲渡による収入</t>
    <rPh sb="0" eb="2">
      <t>ジギョウ</t>
    </rPh>
    <rPh sb="2" eb="4">
      <t>ジョウト</t>
    </rPh>
    <rPh sb="7" eb="9">
      <t>シュウニュウ</t>
    </rPh>
    <phoneticPr fontId="2"/>
  </si>
  <si>
    <t>Gain on transfer of business</t>
    <phoneticPr fontId="2"/>
  </si>
  <si>
    <t>有形・無形固定資産の取得による支出</t>
    <rPh sb="0" eb="2">
      <t>ユウケイ</t>
    </rPh>
    <rPh sb="3" eb="5">
      <t>ムケイ</t>
    </rPh>
    <rPh sb="5" eb="7">
      <t>コテイ</t>
    </rPh>
    <rPh sb="7" eb="9">
      <t>シサン</t>
    </rPh>
    <rPh sb="10" eb="12">
      <t>シュトク</t>
    </rPh>
    <rPh sb="15" eb="17">
      <t>シシュツ</t>
    </rPh>
    <phoneticPr fontId="2"/>
  </si>
  <si>
    <t>Purchase of Tangible and Intangible Fixed Assets</t>
    <phoneticPr fontId="2"/>
  </si>
  <si>
    <t>有形固定資産の取得による支出</t>
    <rPh sb="0" eb="2">
      <t>ユウケイ</t>
    </rPh>
    <rPh sb="2" eb="4">
      <t>コテイ</t>
    </rPh>
    <rPh sb="4" eb="6">
      <t>シサン</t>
    </rPh>
    <rPh sb="7" eb="9">
      <t>シュトク</t>
    </rPh>
    <rPh sb="12" eb="14">
      <t>シシュツ</t>
    </rPh>
    <phoneticPr fontId="2"/>
  </si>
  <si>
    <t>Purchase of Property, Plant and Equipment</t>
    <phoneticPr fontId="2"/>
  </si>
  <si>
    <t>有形固定資産の除却による支出</t>
    <rPh sb="0" eb="2">
      <t>ユウケイ</t>
    </rPh>
    <rPh sb="2" eb="4">
      <t>コテイ</t>
    </rPh>
    <rPh sb="4" eb="6">
      <t>シサン</t>
    </rPh>
    <rPh sb="7" eb="8">
      <t>ジョ</t>
    </rPh>
    <rPh sb="8" eb="9">
      <t>キャク</t>
    </rPh>
    <rPh sb="12" eb="14">
      <t>シシュツ</t>
    </rPh>
    <phoneticPr fontId="2"/>
  </si>
  <si>
    <t>Loss on retirement of Property, Plant and Equipment</t>
    <phoneticPr fontId="2"/>
  </si>
  <si>
    <t>有形・無形固定資産の売却による収入</t>
    <rPh sb="0" eb="2">
      <t>ユウケイ</t>
    </rPh>
    <rPh sb="3" eb="5">
      <t>ムケイ</t>
    </rPh>
    <rPh sb="5" eb="7">
      <t>コテイ</t>
    </rPh>
    <rPh sb="7" eb="9">
      <t>シサン</t>
    </rPh>
    <rPh sb="10" eb="12">
      <t>バイキャク</t>
    </rPh>
    <rPh sb="15" eb="17">
      <t>シュウニュウ</t>
    </rPh>
    <phoneticPr fontId="2"/>
  </si>
  <si>
    <t>Gain on sales of Tangible and Intangible Fixed Assets</t>
    <phoneticPr fontId="2"/>
  </si>
  <si>
    <t>固定資産の売却による収入額</t>
    <phoneticPr fontId="2"/>
  </si>
  <si>
    <t>Proceeds from Sales of Fixed Assets</t>
    <phoneticPr fontId="2"/>
  </si>
  <si>
    <t>敷金・保証金の差入による支出額</t>
    <rPh sb="0" eb="2">
      <t>シキキン</t>
    </rPh>
    <rPh sb="3" eb="6">
      <t>ホショウキン</t>
    </rPh>
    <rPh sb="7" eb="9">
      <t>サシイレ</t>
    </rPh>
    <rPh sb="12" eb="14">
      <t>シシュツ</t>
    </rPh>
    <rPh sb="14" eb="15">
      <t>ガク</t>
    </rPh>
    <phoneticPr fontId="2"/>
  </si>
  <si>
    <t>Payments for Lease and Guarantee Deposits</t>
    <phoneticPr fontId="2"/>
  </si>
  <si>
    <t>敷金・保証金の回収による収入額</t>
    <rPh sb="0" eb="2">
      <t>シキキン</t>
    </rPh>
    <rPh sb="3" eb="6">
      <t>ホショウキン</t>
    </rPh>
    <rPh sb="7" eb="9">
      <t>カイシュウ</t>
    </rPh>
    <rPh sb="12" eb="14">
      <t>シュウニュウ</t>
    </rPh>
    <rPh sb="14" eb="15">
      <t>ガク</t>
    </rPh>
    <phoneticPr fontId="2"/>
  </si>
  <si>
    <t>Proceeds from Collection of Lease and Guarantee Deposits</t>
    <phoneticPr fontId="2"/>
  </si>
  <si>
    <t>その他の投資の取得による支出額</t>
    <rPh sb="4" eb="6">
      <t>トウシ</t>
    </rPh>
    <phoneticPr fontId="1"/>
  </si>
  <si>
    <t>Other payments</t>
  </si>
  <si>
    <t>その他の投資の処分による収入額</t>
    <rPh sb="0" eb="3">
      <t>ソノタ</t>
    </rPh>
    <rPh sb="4" eb="6">
      <t>トウシ</t>
    </rPh>
    <rPh sb="7" eb="9">
      <t>ショブン</t>
    </rPh>
    <rPh sb="12" eb="14">
      <t>シュウニュウ</t>
    </rPh>
    <rPh sb="14" eb="15">
      <t>ガク</t>
    </rPh>
    <phoneticPr fontId="1"/>
  </si>
  <si>
    <t>Other proceeds</t>
  </si>
  <si>
    <t>財務活動によるキャッシュ・フロー</t>
    <rPh sb="0" eb="2">
      <t>ザイム</t>
    </rPh>
    <rPh sb="2" eb="4">
      <t>カツドウ</t>
    </rPh>
    <phoneticPr fontId="2"/>
  </si>
  <si>
    <t>Net Cash Provided by (Used in) Financing Activities</t>
  </si>
  <si>
    <t>短期借入れによる収入</t>
    <rPh sb="0" eb="2">
      <t>タンキ</t>
    </rPh>
    <rPh sb="2" eb="4">
      <t>カリイレ</t>
    </rPh>
    <rPh sb="8" eb="10">
      <t>シュウニュウ</t>
    </rPh>
    <phoneticPr fontId="2"/>
  </si>
  <si>
    <t>Increase in short-term loans payable</t>
    <phoneticPr fontId="2"/>
  </si>
  <si>
    <t>短期借入金の返済による支出</t>
    <rPh sb="0" eb="2">
      <t>タンキ</t>
    </rPh>
    <rPh sb="2" eb="4">
      <t>カリイレ</t>
    </rPh>
    <rPh sb="4" eb="5">
      <t>キン</t>
    </rPh>
    <rPh sb="6" eb="8">
      <t>ヘンサイ</t>
    </rPh>
    <rPh sb="11" eb="13">
      <t>シシュツ</t>
    </rPh>
    <phoneticPr fontId="2"/>
  </si>
  <si>
    <t>Repayment in short-term loans payable</t>
    <phoneticPr fontId="2"/>
  </si>
  <si>
    <t>長期借入れによる収入</t>
    <rPh sb="0" eb="2">
      <t>チョウキ</t>
    </rPh>
    <rPh sb="2" eb="4">
      <t>カリイレ</t>
    </rPh>
    <rPh sb="8" eb="10">
      <t>シュウニュウ</t>
    </rPh>
    <phoneticPr fontId="2"/>
  </si>
  <si>
    <t>Increase in long-term loans payable</t>
    <phoneticPr fontId="2"/>
  </si>
  <si>
    <t>長期借入金の返済による支出</t>
    <rPh sb="0" eb="2">
      <t>チョウキ</t>
    </rPh>
    <rPh sb="2" eb="4">
      <t>カリイレ</t>
    </rPh>
    <rPh sb="4" eb="5">
      <t>キン</t>
    </rPh>
    <rPh sb="6" eb="8">
      <t>ヘンサイ</t>
    </rPh>
    <rPh sb="11" eb="13">
      <t>シシュツ</t>
    </rPh>
    <phoneticPr fontId="2"/>
  </si>
  <si>
    <t>Repayment in long-term loans payable</t>
    <phoneticPr fontId="2"/>
  </si>
  <si>
    <t>セール・アンド・割賦バック取引による収入</t>
    <rPh sb="8" eb="10">
      <t>カップ</t>
    </rPh>
    <rPh sb="13" eb="15">
      <t>トリヒキ</t>
    </rPh>
    <rPh sb="18" eb="20">
      <t>シュウニュウ</t>
    </rPh>
    <phoneticPr fontId="2"/>
  </si>
  <si>
    <t>Increase by the sale and buy on the installment plan back</t>
    <phoneticPr fontId="2"/>
  </si>
  <si>
    <t>セール・アンド・割賦バック取引による支出</t>
    <rPh sb="8" eb="10">
      <t>カップ</t>
    </rPh>
    <rPh sb="13" eb="15">
      <t>トリヒキ</t>
    </rPh>
    <rPh sb="18" eb="20">
      <t>シシュツ</t>
    </rPh>
    <phoneticPr fontId="2"/>
  </si>
  <si>
    <t>Purchase by the sale and buy on the installment plan back</t>
    <phoneticPr fontId="2"/>
  </si>
  <si>
    <t>自己株式の取得による支出</t>
    <rPh sb="0" eb="2">
      <t>ジコ</t>
    </rPh>
    <rPh sb="2" eb="4">
      <t>カブシキ</t>
    </rPh>
    <rPh sb="5" eb="7">
      <t>シュトク</t>
    </rPh>
    <rPh sb="10" eb="12">
      <t>シシュツ</t>
    </rPh>
    <phoneticPr fontId="2"/>
  </si>
  <si>
    <t>Purchase of treasury stock</t>
    <phoneticPr fontId="2"/>
  </si>
  <si>
    <t>△0</t>
  </si>
  <si>
    <t>△0</t>
    <phoneticPr fontId="2"/>
  </si>
  <si>
    <t>自己株式の売却による収入</t>
    <rPh sb="0" eb="2">
      <t>ジコ</t>
    </rPh>
    <rPh sb="2" eb="4">
      <t>カブシキ</t>
    </rPh>
    <rPh sb="5" eb="7">
      <t>バイキャク</t>
    </rPh>
    <rPh sb="10" eb="12">
      <t>シュウニュウ</t>
    </rPh>
    <phoneticPr fontId="2"/>
  </si>
  <si>
    <t>Proceeds from sales of treasury stock</t>
    <phoneticPr fontId="2"/>
  </si>
  <si>
    <t>配当金の支払額</t>
    <rPh sb="0" eb="3">
      <t>ハイトウキン</t>
    </rPh>
    <rPh sb="4" eb="6">
      <t>シハライ</t>
    </rPh>
    <rPh sb="6" eb="7">
      <t>ガク</t>
    </rPh>
    <phoneticPr fontId="2"/>
  </si>
  <si>
    <t>Cash Dividends Paid</t>
    <phoneticPr fontId="2"/>
  </si>
  <si>
    <t>リース債務の返済による支出</t>
    <rPh sb="3" eb="5">
      <t>サイム</t>
    </rPh>
    <rPh sb="6" eb="8">
      <t>ヘンサイ</t>
    </rPh>
    <rPh sb="11" eb="13">
      <t>シシュツ</t>
    </rPh>
    <phoneticPr fontId="2"/>
  </si>
  <si>
    <t>Repayments of lease obligations</t>
    <phoneticPr fontId="2"/>
  </si>
  <si>
    <t>連結の範囲の変更を伴わない子会社株式の取得による支出</t>
    <rPh sb="0" eb="2">
      <t>レンケツ</t>
    </rPh>
    <rPh sb="3" eb="5">
      <t>ハンイ</t>
    </rPh>
    <rPh sb="6" eb="8">
      <t>ヘンコウ</t>
    </rPh>
    <rPh sb="9" eb="10">
      <t>トモナ</t>
    </rPh>
    <rPh sb="13" eb="14">
      <t>コ</t>
    </rPh>
    <rPh sb="14" eb="16">
      <t>カイシャ</t>
    </rPh>
    <rPh sb="16" eb="18">
      <t>カブシキ</t>
    </rPh>
    <rPh sb="19" eb="21">
      <t>シュトク</t>
    </rPh>
    <rPh sb="24" eb="26">
      <t>シシュツ</t>
    </rPh>
    <phoneticPr fontId="1"/>
  </si>
  <si>
    <t>Expenditure by the acquisition of subsidiary stocks</t>
    <phoneticPr fontId="2"/>
  </si>
  <si>
    <t>現金及び現金同等物に係る換算差額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1">
      <t>カカ</t>
    </rPh>
    <rPh sb="12" eb="14">
      <t>カンサン</t>
    </rPh>
    <rPh sb="14" eb="16">
      <t>サガク</t>
    </rPh>
    <phoneticPr fontId="2"/>
  </si>
  <si>
    <t>Effect of Exchange Rate Change on Cash and Cash Equivalents</t>
  </si>
  <si>
    <t>現金及び現金同等物の増減額（減少：△）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2">
      <t>ゾウゲン</t>
    </rPh>
    <rPh sb="12" eb="13">
      <t>ガク</t>
    </rPh>
    <rPh sb="14" eb="16">
      <t>ゲンショウ</t>
    </rPh>
    <phoneticPr fontId="2"/>
  </si>
  <si>
    <t>Net Increase (Decrease) in Cash and Cash Equivalents</t>
  </si>
  <si>
    <t>現金及び現金同等物の期首残高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2">
      <t>キシュ</t>
    </rPh>
    <rPh sb="12" eb="14">
      <t>ザンダカ</t>
    </rPh>
    <phoneticPr fontId="2"/>
  </si>
  <si>
    <t>Cash and Cash Equivalents at Beginning of Period</t>
    <phoneticPr fontId="2"/>
  </si>
  <si>
    <t>新規連結子会社の現金及び現金同等物の期首残高</t>
    <rPh sb="0" eb="2">
      <t>シンキ</t>
    </rPh>
    <rPh sb="2" eb="4">
      <t>レンケツ</t>
    </rPh>
    <rPh sb="4" eb="7">
      <t>コガイシャ</t>
    </rPh>
    <rPh sb="8" eb="10">
      <t>ゲンキン</t>
    </rPh>
    <rPh sb="10" eb="11">
      <t>オヨ</t>
    </rPh>
    <rPh sb="12" eb="14">
      <t>ゲンキン</t>
    </rPh>
    <rPh sb="14" eb="16">
      <t>ドウトウ</t>
    </rPh>
    <rPh sb="16" eb="17">
      <t>ブツ</t>
    </rPh>
    <rPh sb="18" eb="20">
      <t>キシュ</t>
    </rPh>
    <rPh sb="20" eb="22">
      <t>ザンダカ</t>
    </rPh>
    <phoneticPr fontId="2"/>
  </si>
  <si>
    <t>現金及び現金同等物の期末残高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2">
      <t>キマツ</t>
    </rPh>
    <rPh sb="12" eb="14">
      <t>ザンダカ</t>
    </rPh>
    <phoneticPr fontId="2"/>
  </si>
  <si>
    <t>Cash and Cash Equivalents at End of Period</t>
    <phoneticPr fontId="2"/>
  </si>
  <si>
    <r>
      <t>収益性指標　</t>
    </r>
    <r>
      <rPr>
        <sz val="8"/>
        <color indexed="24"/>
        <rFont val="ＭＳ 明朝"/>
        <family val="1"/>
        <charset val="128"/>
      </rPr>
      <t>Profitability Indicators</t>
    </r>
    <rPh sb="0" eb="2">
      <t>シュウエキ</t>
    </rPh>
    <rPh sb="2" eb="3">
      <t>セイ</t>
    </rPh>
    <rPh sb="3" eb="5">
      <t>シヒョウ</t>
    </rPh>
    <phoneticPr fontId="2"/>
  </si>
  <si>
    <t>＜収益実績指標＞</t>
    <rPh sb="1" eb="3">
      <t>シュウエキ</t>
    </rPh>
    <rPh sb="3" eb="5">
      <t>ジッセキ</t>
    </rPh>
    <rPh sb="5" eb="7">
      <t>シヒョウ</t>
    </rPh>
    <phoneticPr fontId="2"/>
  </si>
  <si>
    <t>Profitability Indicators</t>
  </si>
  <si>
    <t>Operating Income</t>
  </si>
  <si>
    <t>Ordinary Income</t>
  </si>
  <si>
    <t>Net Income</t>
  </si>
  <si>
    <t>単位：％ ／ Unit：%</t>
    <rPh sb="0" eb="2">
      <t>タンイ</t>
    </rPh>
    <phoneticPr fontId="2"/>
  </si>
  <si>
    <t>＜収益力指標＞</t>
    <rPh sb="1" eb="3">
      <t>シュウエキ</t>
    </rPh>
    <rPh sb="3" eb="4">
      <t>チカラ</t>
    </rPh>
    <rPh sb="4" eb="6">
      <t>シヒョウ</t>
    </rPh>
    <phoneticPr fontId="2"/>
  </si>
  <si>
    <t>売上総利益率</t>
    <rPh sb="0" eb="2">
      <t>ウリアゲ</t>
    </rPh>
    <rPh sb="2" eb="5">
      <t>ソウリエキ</t>
    </rPh>
    <rPh sb="5" eb="6">
      <t>リツ</t>
    </rPh>
    <phoneticPr fontId="2"/>
  </si>
  <si>
    <t>Gross Profit Ratio</t>
  </si>
  <si>
    <t>売上高営業利益率</t>
    <rPh sb="0" eb="2">
      <t>ウリアゲ</t>
    </rPh>
    <rPh sb="2" eb="3">
      <t>ダカ</t>
    </rPh>
    <rPh sb="3" eb="5">
      <t>エイギョウ</t>
    </rPh>
    <rPh sb="5" eb="7">
      <t>リエキ</t>
    </rPh>
    <rPh sb="7" eb="8">
      <t>リツ</t>
    </rPh>
    <phoneticPr fontId="2"/>
  </si>
  <si>
    <t>Operating Income Ratio</t>
  </si>
  <si>
    <t>売上高経常利益率</t>
    <rPh sb="0" eb="2">
      <t>ウリアゲ</t>
    </rPh>
    <rPh sb="2" eb="3">
      <t>ダカ</t>
    </rPh>
    <rPh sb="3" eb="5">
      <t>ケイジョウ</t>
    </rPh>
    <rPh sb="5" eb="7">
      <t>リエキ</t>
    </rPh>
    <rPh sb="7" eb="8">
      <t>リツ</t>
    </rPh>
    <phoneticPr fontId="2"/>
  </si>
  <si>
    <t>Ordinary Income Ratio</t>
  </si>
  <si>
    <t>売上高当期純利益率</t>
    <rPh sb="0" eb="2">
      <t>ウリアゲ</t>
    </rPh>
    <rPh sb="2" eb="3">
      <t>ダカ</t>
    </rPh>
    <rPh sb="3" eb="5">
      <t>トウキ</t>
    </rPh>
    <rPh sb="5" eb="8">
      <t>ジュンリエキ</t>
    </rPh>
    <rPh sb="8" eb="9">
      <t>リツ</t>
    </rPh>
    <phoneticPr fontId="2"/>
  </si>
  <si>
    <t>Return on Sales</t>
  </si>
  <si>
    <r>
      <t>安全性指標　</t>
    </r>
    <r>
      <rPr>
        <sz val="8"/>
        <color indexed="24"/>
        <rFont val="ＭＳ 明朝"/>
        <family val="1"/>
        <charset val="128"/>
      </rPr>
      <t>Safety Indicators</t>
    </r>
    <rPh sb="0" eb="3">
      <t>アンゼンセイ</t>
    </rPh>
    <rPh sb="3" eb="5">
      <t>シヒョウ</t>
    </rPh>
    <phoneticPr fontId="2"/>
  </si>
  <si>
    <t>3月31日現在／At March 31</t>
    <rPh sb="1" eb="2">
      <t>ガツ</t>
    </rPh>
    <rPh sb="4" eb="7">
      <t>ニチゲンザイ</t>
    </rPh>
    <phoneticPr fontId="2"/>
  </si>
  <si>
    <t>＜資本･資産指標＞</t>
    <rPh sb="1" eb="3">
      <t>シホン</t>
    </rPh>
    <rPh sb="4" eb="6">
      <t>シサン</t>
    </rPh>
    <rPh sb="6" eb="8">
      <t>シヒョウ</t>
    </rPh>
    <phoneticPr fontId="2"/>
  </si>
  <si>
    <t>Capital and Assets Indicators</t>
  </si>
  <si>
    <t>総資産</t>
    <rPh sb="0" eb="3">
      <t>ソウシサン</t>
    </rPh>
    <phoneticPr fontId="2"/>
  </si>
  <si>
    <t>自己資本</t>
    <rPh sb="0" eb="2">
      <t>ジコ</t>
    </rPh>
    <rPh sb="2" eb="4">
      <t>シホン</t>
    </rPh>
    <phoneticPr fontId="2"/>
  </si>
  <si>
    <t>Equity Capital</t>
  </si>
  <si>
    <t>Noncurrent Assets</t>
  </si>
  <si>
    <t>※ 自己資本･･･株主資本合計+評価・換算差額等合計  * Equity Capital = Total Shareholders' Equity + Total Valuation and Translation Adjustments</t>
    <rPh sb="2" eb="4">
      <t>ジコ</t>
    </rPh>
    <rPh sb="4" eb="6">
      <t>シホン</t>
    </rPh>
    <rPh sb="9" eb="11">
      <t>カブヌシ</t>
    </rPh>
    <rPh sb="11" eb="13">
      <t>シホン</t>
    </rPh>
    <rPh sb="13" eb="15">
      <t>ゴウケイ</t>
    </rPh>
    <rPh sb="16" eb="18">
      <t>ヒョウカ</t>
    </rPh>
    <rPh sb="19" eb="21">
      <t>カンサン</t>
    </rPh>
    <rPh sb="21" eb="24">
      <t>サガクナド</t>
    </rPh>
    <rPh sb="24" eb="26">
      <t>ゴウケイ</t>
    </rPh>
    <phoneticPr fontId="2"/>
  </si>
  <si>
    <t>＜安全性指標＞</t>
    <rPh sb="1" eb="3">
      <t>アンゼン</t>
    </rPh>
    <rPh sb="3" eb="4">
      <t>セイ</t>
    </rPh>
    <rPh sb="4" eb="6">
      <t>シヒョウ</t>
    </rPh>
    <phoneticPr fontId="2"/>
  </si>
  <si>
    <t>Short-term Safety Indicators</t>
  </si>
  <si>
    <t>流動比率</t>
    <rPh sb="0" eb="2">
      <t>リュウドウ</t>
    </rPh>
    <rPh sb="2" eb="4">
      <t>ヒリツ</t>
    </rPh>
    <phoneticPr fontId="2"/>
  </si>
  <si>
    <t>Current Ratio</t>
  </si>
  <si>
    <t>固定比率</t>
    <rPh sb="0" eb="2">
      <t>コテイ</t>
    </rPh>
    <rPh sb="2" eb="4">
      <t>ヒリツ</t>
    </rPh>
    <phoneticPr fontId="2"/>
  </si>
  <si>
    <t>Fixed Ratio</t>
  </si>
  <si>
    <t>負債比率</t>
    <rPh sb="0" eb="2">
      <t>フサイ</t>
    </rPh>
    <rPh sb="2" eb="4">
      <t>ヒリツ</t>
    </rPh>
    <phoneticPr fontId="2"/>
  </si>
  <si>
    <t>Debt to Equity Ratio</t>
  </si>
  <si>
    <t>自己資本比率</t>
    <rPh sb="0" eb="2">
      <t>ジコ</t>
    </rPh>
    <rPh sb="2" eb="4">
      <t>シホン</t>
    </rPh>
    <rPh sb="4" eb="6">
      <t>ヒリツ</t>
    </rPh>
    <phoneticPr fontId="2"/>
  </si>
  <si>
    <t>Equity Ratio</t>
  </si>
  <si>
    <t>※ 流動比率･･･流動資産/流動負債  * Current Ratio = Current Assets / Current Liabilities</t>
    <rPh sb="2" eb="4">
      <t>リュウドウ</t>
    </rPh>
    <rPh sb="4" eb="6">
      <t>ヒリツ</t>
    </rPh>
    <rPh sb="9" eb="11">
      <t>リュウドウ</t>
    </rPh>
    <rPh sb="11" eb="13">
      <t>シサン</t>
    </rPh>
    <rPh sb="14" eb="16">
      <t>リュウドウ</t>
    </rPh>
    <rPh sb="16" eb="18">
      <t>フサイ</t>
    </rPh>
    <phoneticPr fontId="2"/>
  </si>
  <si>
    <t xml:space="preserve">※ 固定比率･･･固定資産/自己資本    * Fixed Ratio = Noncurrent Assets / Equity Capital </t>
    <rPh sb="2" eb="4">
      <t>コテイ</t>
    </rPh>
    <rPh sb="4" eb="6">
      <t>ヒリツ</t>
    </rPh>
    <rPh sb="9" eb="13">
      <t>コテイシサン</t>
    </rPh>
    <rPh sb="14" eb="16">
      <t>ジコ</t>
    </rPh>
    <rPh sb="16" eb="18">
      <t>シホン</t>
    </rPh>
    <phoneticPr fontId="2"/>
  </si>
  <si>
    <t>※ 負債比率･･･他人資本/自己資本  * Debt to Equity Ratio = Borrowed Capital / Equity Capital</t>
    <rPh sb="2" eb="4">
      <t>フサイ</t>
    </rPh>
    <rPh sb="4" eb="6">
      <t>ヒリツ</t>
    </rPh>
    <rPh sb="9" eb="11">
      <t>タニン</t>
    </rPh>
    <rPh sb="11" eb="13">
      <t>シホン</t>
    </rPh>
    <rPh sb="14" eb="16">
      <t>ジコ</t>
    </rPh>
    <rPh sb="16" eb="18">
      <t>シホン</t>
    </rPh>
    <phoneticPr fontId="2"/>
  </si>
  <si>
    <t>※ 自己資本比率･･･自己資本/総資産    * Equity Ratio = Equity Capital / Total Assets</t>
    <rPh sb="2" eb="4">
      <t>ジコ</t>
    </rPh>
    <rPh sb="4" eb="6">
      <t>シホン</t>
    </rPh>
    <rPh sb="6" eb="8">
      <t>ヒリツ</t>
    </rPh>
    <rPh sb="11" eb="13">
      <t>ジコ</t>
    </rPh>
    <rPh sb="13" eb="15">
      <t>シホン</t>
    </rPh>
    <rPh sb="16" eb="19">
      <t>ソウシサン</t>
    </rPh>
    <phoneticPr fontId="2"/>
  </si>
  <si>
    <r>
      <t>効率性・成長性指標　</t>
    </r>
    <r>
      <rPr>
        <sz val="8"/>
        <color indexed="24"/>
        <rFont val="ＭＳ 明朝"/>
        <family val="1"/>
        <charset val="128"/>
      </rPr>
      <t>Efficiency and Growth Indicators</t>
    </r>
    <rPh sb="0" eb="3">
      <t>コウリツセイ</t>
    </rPh>
    <rPh sb="4" eb="6">
      <t>セイチョウ</t>
    </rPh>
    <rPh sb="6" eb="7">
      <t>セイ</t>
    </rPh>
    <rPh sb="7" eb="9">
      <t>シヒョウ</t>
    </rPh>
    <phoneticPr fontId="2"/>
  </si>
  <si>
    <t>単位：回 ／ Unit：Turnover</t>
    <rPh sb="0" eb="2">
      <t>タンイ</t>
    </rPh>
    <rPh sb="3" eb="4">
      <t>カイ</t>
    </rPh>
    <phoneticPr fontId="2"/>
  </si>
  <si>
    <t>＜効率性指標＞</t>
    <rPh sb="1" eb="4">
      <t>コウリツセイ</t>
    </rPh>
    <rPh sb="4" eb="6">
      <t>シヒョウ</t>
    </rPh>
    <phoneticPr fontId="2"/>
  </si>
  <si>
    <t>Efficiency Indicators</t>
  </si>
  <si>
    <t>総資産回転率</t>
    <rPh sb="0" eb="3">
      <t>ソウシサン</t>
    </rPh>
    <rPh sb="3" eb="5">
      <t>カイテン</t>
    </rPh>
    <rPh sb="5" eb="6">
      <t>リツ</t>
    </rPh>
    <phoneticPr fontId="2"/>
  </si>
  <si>
    <t>Total Assets Turnover</t>
  </si>
  <si>
    <t>固定資産回転率</t>
    <rPh sb="0" eb="2">
      <t>コテイ</t>
    </rPh>
    <rPh sb="2" eb="4">
      <t>シサン</t>
    </rPh>
    <rPh sb="4" eb="6">
      <t>カイテン</t>
    </rPh>
    <rPh sb="6" eb="7">
      <t>リツ</t>
    </rPh>
    <phoneticPr fontId="2"/>
  </si>
  <si>
    <t>Noncurrent Assets Turnover</t>
    <phoneticPr fontId="2"/>
  </si>
  <si>
    <t>※ 総資産回転率･･･売上高/期首・期末平均総資産    * Total Assets Turnover = Net Sales / Average Total Assets at Beginning and End of Year</t>
    <rPh sb="2" eb="5">
      <t>ソウシサン</t>
    </rPh>
    <rPh sb="5" eb="7">
      <t>カイテン</t>
    </rPh>
    <rPh sb="7" eb="8">
      <t>リツ</t>
    </rPh>
    <rPh sb="11" eb="13">
      <t>ウリアゲ</t>
    </rPh>
    <rPh sb="13" eb="14">
      <t>ダカ</t>
    </rPh>
    <rPh sb="15" eb="17">
      <t>キシュ</t>
    </rPh>
    <rPh sb="18" eb="20">
      <t>キマツ</t>
    </rPh>
    <rPh sb="20" eb="22">
      <t>ヘイキン</t>
    </rPh>
    <rPh sb="22" eb="25">
      <t>ソウシサン</t>
    </rPh>
    <phoneticPr fontId="2"/>
  </si>
  <si>
    <t>※ 有形固定資産回転率･･･売上高/期首・期末平均有形固定資産    * Property, Plant and Equipment Turnover = Net Sales / Average Property, Plant and Equipment at Beginning and End of Year</t>
    <rPh sb="2" eb="4">
      <t>ユウケイ</t>
    </rPh>
    <rPh sb="4" eb="6">
      <t>コテイ</t>
    </rPh>
    <rPh sb="6" eb="8">
      <t>シサン</t>
    </rPh>
    <rPh sb="8" eb="10">
      <t>カイテン</t>
    </rPh>
    <rPh sb="10" eb="11">
      <t>リツ</t>
    </rPh>
    <rPh sb="14" eb="16">
      <t>ウリアゲ</t>
    </rPh>
    <rPh sb="16" eb="17">
      <t>ダカ</t>
    </rPh>
    <rPh sb="18" eb="20">
      <t>キシュ</t>
    </rPh>
    <rPh sb="21" eb="23">
      <t>キマツ</t>
    </rPh>
    <rPh sb="23" eb="25">
      <t>ヘイキン</t>
    </rPh>
    <rPh sb="25" eb="27">
      <t>ユウケイ</t>
    </rPh>
    <rPh sb="27" eb="29">
      <t>コテイ</t>
    </rPh>
    <rPh sb="29" eb="31">
      <t>シサン</t>
    </rPh>
    <phoneticPr fontId="2"/>
  </si>
  <si>
    <t>＜成長性指標＞</t>
    <rPh sb="1" eb="4">
      <t>セイチョウセイ</t>
    </rPh>
    <rPh sb="4" eb="6">
      <t>シヒョウ</t>
    </rPh>
    <phoneticPr fontId="2"/>
  </si>
  <si>
    <t>Growth Indicators</t>
  </si>
  <si>
    <t>売上高成長率</t>
    <rPh sb="0" eb="2">
      <t>ウリアゲ</t>
    </rPh>
    <rPh sb="2" eb="3">
      <t>ダカ</t>
    </rPh>
    <rPh sb="3" eb="6">
      <t>セイチョウリツ</t>
    </rPh>
    <phoneticPr fontId="2"/>
  </si>
  <si>
    <t>Sales Growth Rate</t>
  </si>
  <si>
    <t>営業利益成長率</t>
    <rPh sb="0" eb="2">
      <t>エイギョウ</t>
    </rPh>
    <rPh sb="2" eb="4">
      <t>リエキ</t>
    </rPh>
    <rPh sb="4" eb="7">
      <t>セイチョウリツ</t>
    </rPh>
    <phoneticPr fontId="2"/>
  </si>
  <si>
    <t>Operating Income Growth Rate</t>
  </si>
  <si>
    <t>経常利益成長率</t>
    <rPh sb="0" eb="2">
      <t>ケイジョウ</t>
    </rPh>
    <rPh sb="2" eb="4">
      <t>リエキ</t>
    </rPh>
    <rPh sb="4" eb="7">
      <t>セイチョウリツ</t>
    </rPh>
    <phoneticPr fontId="2"/>
  </si>
  <si>
    <t>Ordinary Income Growth Rate</t>
  </si>
  <si>
    <t>当期純利益成長率</t>
    <rPh sb="0" eb="2">
      <t>トウキ</t>
    </rPh>
    <rPh sb="2" eb="5">
      <t>ジュンリエキ</t>
    </rPh>
    <rPh sb="5" eb="8">
      <t>セイチョウリツ</t>
    </rPh>
    <phoneticPr fontId="2"/>
  </si>
  <si>
    <t>Net Income Growth Rate</t>
  </si>
  <si>
    <r>
      <t>生産性指標　</t>
    </r>
    <r>
      <rPr>
        <sz val="8"/>
        <color indexed="24"/>
        <rFont val="ＭＳ 明朝"/>
        <family val="1"/>
        <charset val="128"/>
      </rPr>
      <t>Productivity Indicators</t>
    </r>
    <rPh sb="0" eb="3">
      <t>セイサンセイ</t>
    </rPh>
    <rPh sb="3" eb="5">
      <t>シヒョウ</t>
    </rPh>
    <phoneticPr fontId="2"/>
  </si>
  <si>
    <t>＜１人当たり指標＞</t>
    <rPh sb="2" eb="4">
      <t>ヒトア</t>
    </rPh>
    <rPh sb="6" eb="8">
      <t>シヒョウ</t>
    </rPh>
    <phoneticPr fontId="2"/>
  </si>
  <si>
    <t>Productivity Indicators</t>
    <phoneticPr fontId="2"/>
  </si>
  <si>
    <t>１人当たり売上高</t>
    <rPh sb="1" eb="2">
      <t>ヒト</t>
    </rPh>
    <rPh sb="2" eb="3">
      <t>ア</t>
    </rPh>
    <rPh sb="5" eb="8">
      <t>ウリアゲダカ</t>
    </rPh>
    <phoneticPr fontId="2"/>
  </si>
  <si>
    <t>Net Sales per Employee</t>
    <phoneticPr fontId="2"/>
  </si>
  <si>
    <t>１人当たり売上総利益</t>
    <rPh sb="1" eb="2">
      <t>ヒト</t>
    </rPh>
    <rPh sb="2" eb="3">
      <t>ア</t>
    </rPh>
    <rPh sb="5" eb="7">
      <t>ウリアゲ</t>
    </rPh>
    <rPh sb="7" eb="10">
      <t>ソウリエキ</t>
    </rPh>
    <phoneticPr fontId="2"/>
  </si>
  <si>
    <t>Gross profit per Employee</t>
    <phoneticPr fontId="2"/>
  </si>
  <si>
    <t>１人当たり営業利益</t>
    <rPh sb="1" eb="2">
      <t>ヒト</t>
    </rPh>
    <rPh sb="2" eb="3">
      <t>ア</t>
    </rPh>
    <rPh sb="5" eb="9">
      <t>エイギョウリエキ</t>
    </rPh>
    <phoneticPr fontId="2"/>
  </si>
  <si>
    <t>Operating income per Employee</t>
    <phoneticPr fontId="2"/>
  </si>
  <si>
    <t>１人当たり経常利益</t>
    <rPh sb="1" eb="2">
      <t>ヒト</t>
    </rPh>
    <rPh sb="2" eb="3">
      <t>ア</t>
    </rPh>
    <rPh sb="5" eb="7">
      <t>ケイジョウ</t>
    </rPh>
    <rPh sb="7" eb="9">
      <t>リエキ</t>
    </rPh>
    <phoneticPr fontId="2"/>
  </si>
  <si>
    <t>Ordinary income per Employee</t>
    <phoneticPr fontId="2"/>
  </si>
  <si>
    <t>１人当たり当期純利益</t>
    <rPh sb="1" eb="2">
      <t>ヒト</t>
    </rPh>
    <rPh sb="2" eb="3">
      <t>ア</t>
    </rPh>
    <rPh sb="5" eb="10">
      <t>トウキジュンリエキ</t>
    </rPh>
    <phoneticPr fontId="2"/>
  </si>
  <si>
    <t>Net Income per Employee</t>
    <phoneticPr fontId="2"/>
  </si>
  <si>
    <t>＜基礎指標＞</t>
    <rPh sb="1" eb="3">
      <t>キソ</t>
    </rPh>
    <rPh sb="3" eb="5">
      <t>シヒョウ</t>
    </rPh>
    <phoneticPr fontId="2"/>
  </si>
  <si>
    <t>Basic Indicators</t>
  </si>
  <si>
    <t>売上高（百万円）</t>
    <rPh sb="0" eb="3">
      <t>ウリアゲダカ</t>
    </rPh>
    <rPh sb="4" eb="7">
      <t>ヒャクマンエン</t>
    </rPh>
    <phoneticPr fontId="2"/>
  </si>
  <si>
    <t>Net Sales</t>
    <phoneticPr fontId="2"/>
  </si>
  <si>
    <t>売上総利益（百万円）</t>
    <rPh sb="0" eb="5">
      <t>ウリアゲソウリエキ</t>
    </rPh>
    <phoneticPr fontId="2"/>
  </si>
  <si>
    <t>Gross profit</t>
    <phoneticPr fontId="2"/>
  </si>
  <si>
    <t>営業利益（百万円）</t>
    <rPh sb="0" eb="4">
      <t>エイギョウリエキ</t>
    </rPh>
    <phoneticPr fontId="2"/>
  </si>
  <si>
    <t>Operating income</t>
    <phoneticPr fontId="2"/>
  </si>
  <si>
    <t>経常利益（百万円）</t>
    <rPh sb="0" eb="4">
      <t>ケイジョウリエキ</t>
    </rPh>
    <phoneticPr fontId="2"/>
  </si>
  <si>
    <t>Ordinary income</t>
    <phoneticPr fontId="2"/>
  </si>
  <si>
    <t>当期純利益（百万円）</t>
    <rPh sb="0" eb="5">
      <t>トウキジュンリエキ</t>
    </rPh>
    <phoneticPr fontId="2"/>
  </si>
  <si>
    <t>Net Income</t>
    <phoneticPr fontId="2"/>
  </si>
  <si>
    <t>期末従業員数(連結)（人）</t>
    <rPh sb="0" eb="2">
      <t>キマツ</t>
    </rPh>
    <rPh sb="2" eb="6">
      <t>ジュウギョウインスウ</t>
    </rPh>
    <rPh sb="7" eb="9">
      <t>レンケツ</t>
    </rPh>
    <rPh sb="11" eb="12">
      <t>ヒト</t>
    </rPh>
    <phoneticPr fontId="2"/>
  </si>
  <si>
    <t>Number of employees</t>
    <phoneticPr fontId="2"/>
  </si>
  <si>
    <t>投資指標　Return Indicators</t>
    <phoneticPr fontId="2"/>
  </si>
  <si>
    <t>3月31日に終了した事業年度／Years ended March 31</t>
    <phoneticPr fontId="2"/>
  </si>
  <si>
    <t>単位：百万円 ／ Unit：\million</t>
    <phoneticPr fontId="2"/>
  </si>
  <si>
    <t>＜基礎指標＞</t>
    <phoneticPr fontId="2"/>
  </si>
  <si>
    <t>総資産</t>
    <phoneticPr fontId="2"/>
  </si>
  <si>
    <t>Total Assets</t>
    <phoneticPr fontId="2"/>
  </si>
  <si>
    <t>期首・期末平均総資産</t>
    <phoneticPr fontId="2"/>
  </si>
  <si>
    <t>Average Total Assets at Beginning and End of Year</t>
    <phoneticPr fontId="2"/>
  </si>
  <si>
    <t>期首・期末平均自己資本</t>
    <phoneticPr fontId="2"/>
  </si>
  <si>
    <t>Average Equity at Beginning and End of Year</t>
    <phoneticPr fontId="2"/>
  </si>
  <si>
    <t>売上高</t>
    <phoneticPr fontId="2"/>
  </si>
  <si>
    <t>当期純利益</t>
    <phoneticPr fontId="2"/>
  </si>
  <si>
    <t>単位：％ ／ Unit：%</t>
    <phoneticPr fontId="2"/>
  </si>
  <si>
    <t>＜ROEとROA＞</t>
    <phoneticPr fontId="2"/>
  </si>
  <si>
    <t>ROE and ROA</t>
    <phoneticPr fontId="2"/>
  </si>
  <si>
    <t>自己資本利益率［ROE］</t>
    <phoneticPr fontId="2"/>
  </si>
  <si>
    <t xml:space="preserve">Return on Equity </t>
  </si>
  <si>
    <t>総資産利益率［ROA］</t>
    <phoneticPr fontId="2"/>
  </si>
  <si>
    <t>Return on Assets [ROA]</t>
  </si>
  <si>
    <t>※ 自己資本利益率･･･当期純利益/期首・期末平均自己資本    * Return on Equity = Net Income / Average Equity at Beginning and End of Year</t>
    <phoneticPr fontId="2"/>
  </si>
  <si>
    <t>※ 総資産利益率･･･経常利益/期首・期末平均総資産    * Return on Assets = Ordinary Income / Average Total Assets at Beginning and End of Year</t>
    <phoneticPr fontId="2"/>
  </si>
  <si>
    <t>計算用(千円単位まで)</t>
    <phoneticPr fontId="2"/>
  </si>
  <si>
    <t>連結</t>
    <phoneticPr fontId="2"/>
  </si>
  <si>
    <t>＜1株当たり指標＞</t>
    <phoneticPr fontId="2"/>
  </si>
  <si>
    <t>Stock Indicators</t>
  </si>
  <si>
    <t>期末発行済株式数(連結)（千株）</t>
    <phoneticPr fontId="2"/>
  </si>
  <si>
    <t>Number of Outstanding Shares at the End of the Period
 (Consolidated; Thousand Shares)</t>
    <phoneticPr fontId="2"/>
  </si>
  <si>
    <t>１株当たり配当額（円）</t>
    <phoneticPr fontId="2"/>
  </si>
  <si>
    <t>Dividends per Share (\)</t>
    <phoneticPr fontId="2"/>
  </si>
  <si>
    <t>１株当たり当期純利益［EPS］(円)</t>
    <phoneticPr fontId="2"/>
  </si>
  <si>
    <t>Earnings per Share [EPS](\)</t>
    <phoneticPr fontId="2"/>
  </si>
  <si>
    <t>１株当たり純資産額［BPS］(円)</t>
    <phoneticPr fontId="2"/>
  </si>
  <si>
    <t>Book Value per Share [BPS](\)</t>
    <phoneticPr fontId="2"/>
  </si>
  <si>
    <t>＜株価指標＞</t>
    <phoneticPr fontId="2"/>
  </si>
  <si>
    <t>Stock Price Indicators</t>
  </si>
  <si>
    <t>期末株価（円）</t>
    <phoneticPr fontId="2"/>
  </si>
  <si>
    <t>Stock Price at the End of the Period (\)</t>
    <phoneticPr fontId="2"/>
  </si>
  <si>
    <t>期末時価総額(連結)（百万円）</t>
    <phoneticPr fontId="2"/>
  </si>
  <si>
    <t>Aggregate Market Price at the End of the Period
 (Consolidated; \ million)</t>
    <phoneticPr fontId="2"/>
  </si>
  <si>
    <t>株価収益率［PER］（倍）</t>
    <phoneticPr fontId="2"/>
  </si>
  <si>
    <t>Price to Earnings Ratio [PER](Times)</t>
    <phoneticPr fontId="2"/>
  </si>
  <si>
    <t>株価純資産倍率［PBR］（倍）</t>
    <phoneticPr fontId="2"/>
  </si>
  <si>
    <t>Price to Book Value Ratio [PBR](Times)</t>
    <phoneticPr fontId="2"/>
  </si>
  <si>
    <t xml:space="preserve">配当性向 </t>
    <phoneticPr fontId="2"/>
  </si>
  <si>
    <t>Dividend Payout Ratio</t>
  </si>
  <si>
    <t xml:space="preserve">配当利回り </t>
    <phoneticPr fontId="2"/>
  </si>
  <si>
    <t>Dividend Yield</t>
    <phoneticPr fontId="2"/>
  </si>
  <si>
    <t>※ 株価収益率･･･株価/1株当たり当期純利益 * Price to Earnings Ratio = Stock Price / Earnings per Share    　</t>
    <phoneticPr fontId="2"/>
  </si>
  <si>
    <t>※ 株価純資産倍率･･･株価/1株当たり純資産　* Price to Book Value Ratio = Stock Price / Book Value per Share　　　　</t>
    <phoneticPr fontId="2"/>
  </si>
  <si>
    <t>※ 配当性向･･･1株あたり配当額/1株当たり純利益 * Dividend Payout Ratio = Dividends per Share / Earnings per Share　</t>
    <phoneticPr fontId="2"/>
  </si>
  <si>
    <t>※ 配当利回り…1株あたり配当額/期末株価　* Dividend Yield = Dividends per Share / Stock Price</t>
    <phoneticPr fontId="2"/>
  </si>
  <si>
    <t>売上高　Net Sales</t>
    <rPh sb="0" eb="2">
      <t>ウリアゲ</t>
    </rPh>
    <rPh sb="2" eb="3">
      <t>ダカ</t>
    </rPh>
    <phoneticPr fontId="2"/>
  </si>
  <si>
    <t>営業利益　Operating Income</t>
    <rPh sb="0" eb="2">
      <t>エイギョウ</t>
    </rPh>
    <rPh sb="2" eb="4">
      <t>リエキ</t>
    </rPh>
    <phoneticPr fontId="2"/>
  </si>
  <si>
    <t>経常利益　Ordinary Income</t>
    <rPh sb="0" eb="2">
      <t>ケイジョウ</t>
    </rPh>
    <rPh sb="2" eb="4">
      <t>リエキ</t>
    </rPh>
    <phoneticPr fontId="2"/>
  </si>
  <si>
    <t>親会社株主に帰属する当期純利益　Profit (loss) attributable to owners of parent</t>
    <rPh sb="0" eb="3">
      <t>オヤガイシャ</t>
    </rPh>
    <rPh sb="3" eb="5">
      <t>カブヌシ</t>
    </rPh>
    <rPh sb="6" eb="8">
      <t>キゾク</t>
    </rPh>
    <rPh sb="10" eb="12">
      <t>トウキ</t>
    </rPh>
    <rPh sb="12" eb="15">
      <t>ジュンリエキ</t>
    </rPh>
    <phoneticPr fontId="2"/>
  </si>
  <si>
    <t>売上高／１人当たり売上高　Net Sales／Net Sales per Employee</t>
    <rPh sb="0" eb="3">
      <t>ウリアゲダカ</t>
    </rPh>
    <rPh sb="5" eb="6">
      <t>ヒト</t>
    </rPh>
    <rPh sb="6" eb="7">
      <t>ア</t>
    </rPh>
    <rPh sb="9" eb="12">
      <t>ウリアゲダカ</t>
    </rPh>
    <phoneticPr fontId="2"/>
  </si>
  <si>
    <t>売上総利益／１人当たり売上総利益　Gross profit／Gross profit per Employee</t>
    <rPh sb="0" eb="2">
      <t>ウリアゲ</t>
    </rPh>
    <rPh sb="2" eb="5">
      <t>ソウリエキ</t>
    </rPh>
    <rPh sb="7" eb="8">
      <t>ヒト</t>
    </rPh>
    <rPh sb="8" eb="9">
      <t>ア</t>
    </rPh>
    <rPh sb="11" eb="13">
      <t>ウリアゲ</t>
    </rPh>
    <rPh sb="13" eb="16">
      <t>ソウリエキ</t>
    </rPh>
    <phoneticPr fontId="2"/>
  </si>
  <si>
    <t>営業利益／１人当たり営業利益　Operating income／Operating income per Employee</t>
    <rPh sb="0" eb="4">
      <t>エイギョウリエキ</t>
    </rPh>
    <rPh sb="6" eb="7">
      <t>ヒト</t>
    </rPh>
    <rPh sb="7" eb="8">
      <t>ア</t>
    </rPh>
    <rPh sb="10" eb="12">
      <t>エイギョウ</t>
    </rPh>
    <rPh sb="12" eb="14">
      <t>リエキ</t>
    </rPh>
    <phoneticPr fontId="2"/>
  </si>
  <si>
    <t>経常利益／１人当たり経常利益　Ordinary income／Ordinary income per Employee</t>
    <rPh sb="0" eb="4">
      <t>ケイジョウリエキ</t>
    </rPh>
    <rPh sb="6" eb="7">
      <t>ヒト</t>
    </rPh>
    <rPh sb="7" eb="8">
      <t>ア</t>
    </rPh>
    <rPh sb="10" eb="14">
      <t>ケイジョウリエキ</t>
    </rPh>
    <phoneticPr fontId="2"/>
  </si>
  <si>
    <t>当期純利益／１人当たり当期純利益　Net Income／Net Income per Employee</t>
    <rPh sb="0" eb="5">
      <t>トウキジュンリエキ</t>
    </rPh>
    <rPh sb="7" eb="8">
      <t>ヒト</t>
    </rPh>
    <rPh sb="8" eb="9">
      <t>ア</t>
    </rPh>
    <rPh sb="11" eb="16">
      <t>トウキジュンリエキ</t>
    </rPh>
    <phoneticPr fontId="2"/>
  </si>
  <si>
    <t>売上高</t>
    <rPh sb="0" eb="3">
      <t>ウリアゲダカ</t>
    </rPh>
    <phoneticPr fontId="2"/>
  </si>
  <si>
    <t>１人当たり売上高</t>
    <rPh sb="1" eb="3">
      <t>ヒトア</t>
    </rPh>
    <rPh sb="5" eb="8">
      <t>ウリアゲダカ</t>
    </rPh>
    <phoneticPr fontId="2"/>
  </si>
  <si>
    <t>売上総利益</t>
    <rPh sb="0" eb="5">
      <t>ウリアゲソウリエキ</t>
    </rPh>
    <phoneticPr fontId="2"/>
  </si>
  <si>
    <t>１人当たり売上総利益</t>
    <rPh sb="1" eb="3">
      <t>ヒトア</t>
    </rPh>
    <rPh sb="5" eb="7">
      <t>ウリアゲ</t>
    </rPh>
    <rPh sb="7" eb="10">
      <t>ソウリエキ</t>
    </rPh>
    <phoneticPr fontId="2"/>
  </si>
  <si>
    <t>営業利益</t>
    <rPh sb="0" eb="4">
      <t>エイギョウリエキ</t>
    </rPh>
    <phoneticPr fontId="2"/>
  </si>
  <si>
    <t>１人当たり営業利益</t>
    <rPh sb="1" eb="3">
      <t>ヒトア</t>
    </rPh>
    <rPh sb="5" eb="9">
      <t>エイギョウリエキ</t>
    </rPh>
    <phoneticPr fontId="2"/>
  </si>
  <si>
    <t>経常利益</t>
    <rPh sb="0" eb="4">
      <t>ケイジョウリエキ</t>
    </rPh>
    <phoneticPr fontId="2"/>
  </si>
  <si>
    <t>１人当たり経常利益</t>
    <rPh sb="1" eb="3">
      <t>ヒトア</t>
    </rPh>
    <rPh sb="5" eb="9">
      <t>ケイジョウリエキ</t>
    </rPh>
    <phoneticPr fontId="2"/>
  </si>
  <si>
    <t>当期純利益</t>
    <rPh sb="0" eb="5">
      <t>トウキジュンリエキ</t>
    </rPh>
    <phoneticPr fontId="2"/>
  </si>
  <si>
    <t>１人当たり当期純利益</t>
    <rPh sb="1" eb="3">
      <t>ヒトア</t>
    </rPh>
    <rPh sb="5" eb="7">
      <t>トウキ</t>
    </rPh>
    <rPh sb="7" eb="10">
      <t>ジュンリエキ</t>
    </rPh>
    <phoneticPr fontId="2"/>
  </si>
  <si>
    <t>売上総利益率／売上高　Gross Profit Ratio／Net Sales</t>
    <rPh sb="0" eb="2">
      <t>ウリアゲ</t>
    </rPh>
    <rPh sb="2" eb="3">
      <t>ソウ</t>
    </rPh>
    <rPh sb="3" eb="5">
      <t>リエキ</t>
    </rPh>
    <rPh sb="5" eb="6">
      <t>リツ</t>
    </rPh>
    <rPh sb="7" eb="9">
      <t>ウリアゲ</t>
    </rPh>
    <rPh sb="9" eb="10">
      <t>ダカ</t>
    </rPh>
    <phoneticPr fontId="2"/>
  </si>
  <si>
    <t>売上高営業利益率／営業利益　Operating Income Ratio／Operating Income</t>
    <rPh sb="0" eb="2">
      <t>ウリアゲ</t>
    </rPh>
    <rPh sb="2" eb="3">
      <t>ダカ</t>
    </rPh>
    <rPh sb="3" eb="5">
      <t>エイギョウ</t>
    </rPh>
    <rPh sb="5" eb="7">
      <t>リエキ</t>
    </rPh>
    <rPh sb="7" eb="8">
      <t>リツ</t>
    </rPh>
    <rPh sb="9" eb="11">
      <t>エイギョウ</t>
    </rPh>
    <rPh sb="11" eb="13">
      <t>リエキ</t>
    </rPh>
    <phoneticPr fontId="2"/>
  </si>
  <si>
    <t>売上高経常利益率／経常利益　Ordinary Income Ratio／Ordinary Income</t>
    <rPh sb="0" eb="2">
      <t>ウリアゲ</t>
    </rPh>
    <rPh sb="2" eb="3">
      <t>ダカ</t>
    </rPh>
    <rPh sb="3" eb="5">
      <t>ケイジョウ</t>
    </rPh>
    <rPh sb="5" eb="7">
      <t>リエキ</t>
    </rPh>
    <rPh sb="7" eb="8">
      <t>リツ</t>
    </rPh>
    <rPh sb="9" eb="11">
      <t>ケイジョウ</t>
    </rPh>
    <rPh sb="11" eb="13">
      <t>リエキ</t>
    </rPh>
    <phoneticPr fontId="2"/>
  </si>
  <si>
    <t>売上高当期純利益率／当期純利益　Return on Sales／Net Income</t>
    <rPh sb="0" eb="2">
      <t>ウリアゲ</t>
    </rPh>
    <rPh sb="2" eb="3">
      <t>ダカ</t>
    </rPh>
    <rPh sb="3" eb="5">
      <t>トウキ</t>
    </rPh>
    <rPh sb="5" eb="8">
      <t>ジュンリエキ</t>
    </rPh>
    <rPh sb="8" eb="9">
      <t>リツ</t>
    </rPh>
    <rPh sb="10" eb="12">
      <t>トウキ</t>
    </rPh>
    <rPh sb="12" eb="15">
      <t>ジュンリエキ</t>
    </rPh>
    <phoneticPr fontId="2"/>
  </si>
  <si>
    <t xml:space="preserve"> 売上高</t>
    <rPh sb="1" eb="3">
      <t>ウリアゲ</t>
    </rPh>
    <rPh sb="3" eb="4">
      <t>ダカ</t>
    </rPh>
    <phoneticPr fontId="2"/>
  </si>
  <si>
    <t>売上高
総利益率</t>
    <rPh sb="0" eb="2">
      <t>ウリアゲ</t>
    </rPh>
    <rPh sb="2" eb="3">
      <t>タカ</t>
    </rPh>
    <rPh sb="4" eb="5">
      <t>ソウ</t>
    </rPh>
    <rPh sb="5" eb="7">
      <t>リエキ</t>
    </rPh>
    <rPh sb="7" eb="8">
      <t>リツ</t>
    </rPh>
    <phoneticPr fontId="2"/>
  </si>
  <si>
    <t>売上高
営業利益率</t>
    <rPh sb="0" eb="2">
      <t>ウリアゲ</t>
    </rPh>
    <rPh sb="2" eb="3">
      <t>ダカ</t>
    </rPh>
    <rPh sb="4" eb="5">
      <t>エイ</t>
    </rPh>
    <rPh sb="5" eb="6">
      <t>ナリ</t>
    </rPh>
    <rPh sb="6" eb="8">
      <t>リエキ</t>
    </rPh>
    <rPh sb="8" eb="9">
      <t>リツ</t>
    </rPh>
    <phoneticPr fontId="2"/>
  </si>
  <si>
    <t>売上高
経常利益率</t>
    <rPh sb="0" eb="2">
      <t>ウリアゲ</t>
    </rPh>
    <rPh sb="2" eb="3">
      <t>ダカ</t>
    </rPh>
    <rPh sb="4" eb="5">
      <t>キョウ</t>
    </rPh>
    <rPh sb="5" eb="6">
      <t>ヅネ</t>
    </rPh>
    <rPh sb="6" eb="8">
      <t>リエキ</t>
    </rPh>
    <rPh sb="8" eb="9">
      <t>リツ</t>
    </rPh>
    <phoneticPr fontId="2"/>
  </si>
  <si>
    <t>売上高当期
純利益率</t>
    <rPh sb="0" eb="2">
      <t>ウリアゲ</t>
    </rPh>
    <rPh sb="2" eb="3">
      <t>ダカ</t>
    </rPh>
    <rPh sb="3" eb="5">
      <t>トウキ</t>
    </rPh>
    <rPh sb="6" eb="7">
      <t>ジュン</t>
    </rPh>
    <rPh sb="7" eb="9">
      <t>リエキ</t>
    </rPh>
    <rPh sb="9" eb="10">
      <t>リツ</t>
    </rPh>
    <phoneticPr fontId="2"/>
  </si>
  <si>
    <t>流動比率／流動資産　Current Ratio／Current Assets</t>
    <rPh sb="0" eb="2">
      <t>リュウドウ</t>
    </rPh>
    <rPh sb="2" eb="4">
      <t>ヒリツ</t>
    </rPh>
    <rPh sb="5" eb="7">
      <t>リュウドウ</t>
    </rPh>
    <rPh sb="7" eb="9">
      <t>シサン</t>
    </rPh>
    <phoneticPr fontId="2"/>
  </si>
  <si>
    <t>固定比率／固定資産　Fixed Ratio／Noncurrent Assedts</t>
    <rPh sb="0" eb="2">
      <t>コテイ</t>
    </rPh>
    <rPh sb="2" eb="4">
      <t>ヒリツ</t>
    </rPh>
    <rPh sb="5" eb="7">
      <t>コテイ</t>
    </rPh>
    <rPh sb="7" eb="9">
      <t>シサン</t>
    </rPh>
    <phoneticPr fontId="2"/>
  </si>
  <si>
    <t>自己資本比率／自己資本　Equitey Ratio／Equity Capital</t>
    <rPh sb="0" eb="2">
      <t>ジコ</t>
    </rPh>
    <rPh sb="2" eb="4">
      <t>シホン</t>
    </rPh>
    <rPh sb="4" eb="6">
      <t>ヒリツ</t>
    </rPh>
    <rPh sb="7" eb="9">
      <t>ジコ</t>
    </rPh>
    <rPh sb="9" eb="11">
      <t>シホン</t>
    </rPh>
    <phoneticPr fontId="2"/>
  </si>
  <si>
    <t>総資産回転率／固定資産回転率　Total Assets Turnover／Noncurrent Assets Turnover</t>
    <rPh sb="0" eb="3">
      <t>ソウシサン</t>
    </rPh>
    <rPh sb="3" eb="5">
      <t>カイテン</t>
    </rPh>
    <rPh sb="5" eb="6">
      <t>リツ</t>
    </rPh>
    <rPh sb="7" eb="9">
      <t>コテイ</t>
    </rPh>
    <rPh sb="9" eb="11">
      <t>シサン</t>
    </rPh>
    <rPh sb="11" eb="13">
      <t>カイテン</t>
    </rPh>
    <rPh sb="13" eb="14">
      <t>リツ</t>
    </rPh>
    <phoneticPr fontId="2"/>
  </si>
  <si>
    <t>自己資本
比率</t>
    <rPh sb="0" eb="2">
      <t>ジコ</t>
    </rPh>
    <rPh sb="2" eb="4">
      <t>シホン</t>
    </rPh>
    <rPh sb="5" eb="7">
      <t>ヒリツ</t>
    </rPh>
    <phoneticPr fontId="2"/>
  </si>
  <si>
    <t>総資産
回転率</t>
    <rPh sb="0" eb="3">
      <t>ソウシサン</t>
    </rPh>
    <rPh sb="4" eb="6">
      <t>カイテン</t>
    </rPh>
    <rPh sb="6" eb="7">
      <t>リツ</t>
    </rPh>
    <phoneticPr fontId="2"/>
  </si>
  <si>
    <t>固定資産
回転率</t>
    <rPh sb="0" eb="2">
      <t>コテイ</t>
    </rPh>
    <rPh sb="2" eb="4">
      <t>シサン</t>
    </rPh>
    <rPh sb="5" eb="7">
      <t>カイテン</t>
    </rPh>
    <rPh sb="7" eb="8">
      <t>リツ</t>
    </rPh>
    <phoneticPr fontId="2"/>
  </si>
  <si>
    <t>自己資本利益率[ROE]／当期純利益　Return on Equity／Net Income</t>
    <rPh sb="0" eb="2">
      <t>ジコ</t>
    </rPh>
    <rPh sb="2" eb="4">
      <t>シホン</t>
    </rPh>
    <rPh sb="4" eb="6">
      <t>リエキ</t>
    </rPh>
    <rPh sb="6" eb="7">
      <t>リツ</t>
    </rPh>
    <rPh sb="13" eb="15">
      <t>トウキ</t>
    </rPh>
    <rPh sb="15" eb="18">
      <t>ジュンリエキ</t>
    </rPh>
    <phoneticPr fontId="2"/>
  </si>
  <si>
    <r>
      <t>総資産利益率［ROA］／経常利益　</t>
    </r>
    <r>
      <rPr>
        <sz val="8"/>
        <color indexed="63"/>
        <rFont val="ＭＳ 明朝"/>
        <family val="1"/>
        <charset val="128"/>
      </rPr>
      <t>Return on Assets／Ordinary Income</t>
    </r>
    <rPh sb="12" eb="14">
      <t>ケイジョウ</t>
    </rPh>
    <rPh sb="14" eb="16">
      <t>リエキ</t>
    </rPh>
    <phoneticPr fontId="2"/>
  </si>
  <si>
    <t>1株当たり当期純利益[EPS]／１株当たり純資産額[BPS]</t>
    <rPh sb="1" eb="2">
      <t>カブ</t>
    </rPh>
    <rPh sb="2" eb="3">
      <t>ア</t>
    </rPh>
    <rPh sb="5" eb="7">
      <t>トウキ</t>
    </rPh>
    <rPh sb="7" eb="10">
      <t>ジュンリエキ</t>
    </rPh>
    <rPh sb="17" eb="18">
      <t>カブ</t>
    </rPh>
    <rPh sb="18" eb="19">
      <t>ア</t>
    </rPh>
    <rPh sb="21" eb="24">
      <t>ジュンシサン</t>
    </rPh>
    <rPh sb="24" eb="25">
      <t>ガク</t>
    </rPh>
    <phoneticPr fontId="2"/>
  </si>
  <si>
    <t>株価収益率[PER]／株価純資産倍率[PBR]</t>
    <rPh sb="0" eb="2">
      <t>カブカ</t>
    </rPh>
    <rPh sb="2" eb="4">
      <t>シュウエキ</t>
    </rPh>
    <rPh sb="4" eb="5">
      <t>リツ</t>
    </rPh>
    <rPh sb="11" eb="13">
      <t>カブカ</t>
    </rPh>
    <rPh sb="13" eb="16">
      <t>ジュンシサン</t>
    </rPh>
    <rPh sb="16" eb="18">
      <t>バイリツ</t>
    </rPh>
    <phoneticPr fontId="2"/>
  </si>
  <si>
    <t>自己資本
利益率[ROE]</t>
    <rPh sb="0" eb="2">
      <t>ジコ</t>
    </rPh>
    <rPh sb="2" eb="4">
      <t>シホン</t>
    </rPh>
    <rPh sb="5" eb="7">
      <t>リエキ</t>
    </rPh>
    <rPh sb="7" eb="8">
      <t>リツ</t>
    </rPh>
    <phoneticPr fontId="2"/>
  </si>
  <si>
    <t>総資産
利益率[ROA]</t>
    <rPh sb="0" eb="3">
      <t>ソウシサン</t>
    </rPh>
    <rPh sb="4" eb="6">
      <t>リエキ</t>
    </rPh>
    <rPh sb="6" eb="7">
      <t>リツ</t>
    </rPh>
    <phoneticPr fontId="2"/>
  </si>
  <si>
    <t>1株当たり
当期純利益
[EPS]</t>
    <phoneticPr fontId="2"/>
  </si>
  <si>
    <t>１株当たり
純資産額[BPS]</t>
    <phoneticPr fontId="2"/>
  </si>
  <si>
    <t>株価収益率
[PER]</t>
    <phoneticPr fontId="2"/>
  </si>
  <si>
    <t>株価純資産
倍率[PBR]</t>
    <phoneticPr fontId="2"/>
  </si>
  <si>
    <t>《IR担当窓口》</t>
    <phoneticPr fontId="30"/>
  </si>
  <si>
    <t>107-0052 東京都港区赤坂1-8-1　赤坂インターシティAIR 19F</t>
    <rPh sb="12" eb="14">
      <t>ミナトク</t>
    </rPh>
    <rPh sb="14" eb="16">
      <t>アカサカ</t>
    </rPh>
    <rPh sb="22" eb="24">
      <t>アカサカ</t>
    </rPh>
    <phoneticPr fontId="30"/>
  </si>
  <si>
    <t>Phone: 03-6370-2930</t>
    <phoneticPr fontId="2"/>
  </si>
  <si>
    <r>
      <t>個別損益計算書　</t>
    </r>
    <r>
      <rPr>
        <sz val="8"/>
        <color indexed="24"/>
        <rFont val="ＭＳ 明朝"/>
        <family val="1"/>
        <charset val="128"/>
      </rPr>
      <t>Non-Consolidated Statements of Income</t>
    </r>
    <rPh sb="0" eb="2">
      <t>コベツ</t>
    </rPh>
    <rPh sb="2" eb="4">
      <t>ソンエキ</t>
    </rPh>
    <rPh sb="4" eb="6">
      <t>ケイサン</t>
    </rPh>
    <rPh sb="6" eb="7">
      <t>ショ</t>
    </rPh>
    <phoneticPr fontId="2"/>
  </si>
  <si>
    <t>※前期(2015年)より売上計上基準を変更しており、前々期(2014年)については遡及処理後の数値を記載</t>
    <rPh sb="1" eb="3">
      <t>ゼンキ</t>
    </rPh>
    <rPh sb="26" eb="28">
      <t>ゼンゼン</t>
    </rPh>
    <rPh sb="28" eb="29">
      <t>キ</t>
    </rPh>
    <rPh sb="34" eb="35">
      <t>ネン</t>
    </rPh>
    <phoneticPr fontId="2"/>
  </si>
  <si>
    <t>2016(予)</t>
    <rPh sb="5" eb="6">
      <t>ヨ</t>
    </rPh>
    <phoneticPr fontId="2"/>
  </si>
  <si>
    <t>Non-Operating Expenses</t>
  </si>
  <si>
    <t>Extraordinary Loss</t>
  </si>
  <si>
    <t>税引前当期純利益</t>
    <rPh sb="0" eb="2">
      <t>ゼイビ</t>
    </rPh>
    <rPh sb="2" eb="3">
      <t>マエ</t>
    </rPh>
    <rPh sb="3" eb="5">
      <t>トウキ</t>
    </rPh>
    <rPh sb="5" eb="8">
      <t>ジュンリエキ</t>
    </rPh>
    <phoneticPr fontId="2"/>
  </si>
  <si>
    <t xml:space="preserve">Income before Income Taxes </t>
  </si>
  <si>
    <t>法人税等合計</t>
    <rPh sb="0" eb="4">
      <t>ホウジンゼイトウ</t>
    </rPh>
    <rPh sb="4" eb="6">
      <t>ゴウケイ</t>
    </rPh>
    <phoneticPr fontId="2"/>
  </si>
  <si>
    <t>Total Income Taxes</t>
  </si>
  <si>
    <t>2017(予)</t>
    <rPh sb="5" eb="6">
      <t>ヨ</t>
    </rPh>
    <phoneticPr fontId="2"/>
  </si>
  <si>
    <t>2014/03期</t>
    <rPh sb="7" eb="8">
      <t>キ</t>
    </rPh>
    <phoneticPr fontId="2"/>
  </si>
  <si>
    <t>2015/03期</t>
    <rPh sb="7" eb="8">
      <t>キ</t>
    </rPh>
    <phoneticPr fontId="2"/>
  </si>
  <si>
    <t>2016/03期</t>
    <phoneticPr fontId="2"/>
  </si>
  <si>
    <t>2017/03期</t>
    <phoneticPr fontId="2"/>
  </si>
  <si>
    <t>2018/03期</t>
    <phoneticPr fontId="2"/>
  </si>
  <si>
    <t>2019/03期</t>
    <phoneticPr fontId="2"/>
  </si>
  <si>
    <t>2020/03期</t>
    <phoneticPr fontId="2"/>
  </si>
  <si>
    <t>2021/03期</t>
    <phoneticPr fontId="2"/>
  </si>
  <si>
    <t>2022/03期</t>
    <phoneticPr fontId="2"/>
  </si>
  <si>
    <t>2023/03期</t>
    <phoneticPr fontId="2"/>
  </si>
  <si>
    <t>2014/03期</t>
    <phoneticPr fontId="2"/>
  </si>
  <si>
    <t>2015/03期</t>
    <phoneticPr fontId="2"/>
  </si>
  <si>
    <t>受注損失引当金</t>
    <rPh sb="0" eb="4">
      <t>ジュチュウソンシツ</t>
    </rPh>
    <rPh sb="4" eb="7">
      <t>ヒキアテキン</t>
    </rPh>
    <phoneticPr fontId="2"/>
  </si>
  <si>
    <t>Provision for loss on order received</t>
    <phoneticPr fontId="2"/>
  </si>
  <si>
    <t>基幹システム再構築に伴う損失</t>
    <rPh sb="0" eb="2">
      <t>キカン</t>
    </rPh>
    <rPh sb="6" eb="7">
      <t>サイ</t>
    </rPh>
    <rPh sb="7" eb="9">
      <t>コウチク</t>
    </rPh>
    <rPh sb="10" eb="11">
      <t>トモナ</t>
    </rPh>
    <rPh sb="12" eb="14">
      <t>ソンシツ</t>
    </rPh>
    <phoneticPr fontId="2"/>
  </si>
  <si>
    <t>Loss on restructuring of system</t>
    <phoneticPr fontId="2"/>
  </si>
  <si>
    <t>45期</t>
  </si>
  <si>
    <t>45期</t>
    <rPh sb="2" eb="3">
      <t>キ</t>
    </rPh>
    <phoneticPr fontId="2"/>
  </si>
  <si>
    <t>46期</t>
    <rPh sb="2" eb="3">
      <t>キ</t>
    </rPh>
    <phoneticPr fontId="2"/>
  </si>
  <si>
    <t>47期</t>
    <rPh sb="2" eb="3">
      <t>キ</t>
    </rPh>
    <phoneticPr fontId="2"/>
  </si>
  <si>
    <t>48期</t>
    <rPh sb="2" eb="3">
      <t>キ</t>
    </rPh>
    <phoneticPr fontId="2"/>
  </si>
  <si>
    <t>49期</t>
    <rPh sb="2" eb="3">
      <t>キ</t>
    </rPh>
    <phoneticPr fontId="2"/>
  </si>
  <si>
    <t>50期</t>
    <rPh sb="2" eb="3">
      <t>キ</t>
    </rPh>
    <phoneticPr fontId="2"/>
  </si>
  <si>
    <t>51期</t>
    <rPh sb="2" eb="3">
      <t>キ</t>
    </rPh>
    <phoneticPr fontId="2"/>
  </si>
  <si>
    <t>52期</t>
    <rPh sb="2" eb="3">
      <t>キ</t>
    </rPh>
    <phoneticPr fontId="2"/>
  </si>
  <si>
    <t>53期</t>
    <rPh sb="2" eb="3">
      <t>キ</t>
    </rPh>
    <phoneticPr fontId="2"/>
  </si>
  <si>
    <t>54期</t>
    <rPh sb="2" eb="3">
      <t>キ</t>
    </rPh>
    <phoneticPr fontId="2"/>
  </si>
  <si>
    <t>54期</t>
  </si>
  <si>
    <t>54期</t>
    <rPh sb="1" eb="2">
      <t>キ</t>
    </rPh>
    <phoneticPr fontId="2"/>
  </si>
  <si>
    <t>53期</t>
  </si>
  <si>
    <t>53期</t>
    <rPh sb="1" eb="2">
      <t>キ</t>
    </rPh>
    <phoneticPr fontId="2"/>
  </si>
  <si>
    <t>46期</t>
  </si>
  <si>
    <t>47期</t>
  </si>
  <si>
    <t>48期</t>
  </si>
  <si>
    <t>49期</t>
  </si>
  <si>
    <t>50期</t>
  </si>
  <si>
    <t>51期</t>
  </si>
  <si>
    <t>52期</t>
  </si>
  <si>
    <t>54期</t>
    <phoneticPr fontId="2"/>
  </si>
  <si>
    <t>53期</t>
    <phoneticPr fontId="2"/>
  </si>
  <si>
    <t>45期</t>
    <rPh sb="1" eb="2">
      <t>キ</t>
    </rPh>
    <phoneticPr fontId="2"/>
  </si>
  <si>
    <t>2024/03期</t>
    <rPh sb="7" eb="8">
      <t>キ</t>
    </rPh>
    <phoneticPr fontId="2"/>
  </si>
  <si>
    <t>2016/03期</t>
  </si>
  <si>
    <t>2017/03期</t>
  </si>
  <si>
    <t>2018/03期</t>
  </si>
  <si>
    <t>2019/03期</t>
  </si>
  <si>
    <t>2020/03期</t>
  </si>
  <si>
    <t>2021/03期</t>
  </si>
  <si>
    <t>2022/03期</t>
  </si>
  <si>
    <t>2023/03期</t>
  </si>
  <si>
    <t>株式会社セゾンテクノロジー</t>
    <rPh sb="0" eb="4">
      <t>カブ</t>
    </rPh>
    <phoneticPr fontId="2"/>
  </si>
  <si>
    <t>2025/03期</t>
    <rPh sb="7" eb="8">
      <t>キ</t>
    </rPh>
    <phoneticPr fontId="2"/>
  </si>
  <si>
    <t>56期2Q</t>
    <rPh sb="2" eb="3">
      <t>キ</t>
    </rPh>
    <phoneticPr fontId="2"/>
  </si>
  <si>
    <t>2024/03期</t>
    <phoneticPr fontId="2"/>
  </si>
  <si>
    <t>55期</t>
    <rPh sb="2" eb="3">
      <t>キ</t>
    </rPh>
    <phoneticPr fontId="2"/>
  </si>
  <si>
    <t>2025/03期(予)</t>
    <rPh sb="7" eb="8">
      <t>キ</t>
    </rPh>
    <rPh sb="9" eb="10">
      <t>ヨ</t>
    </rPh>
    <phoneticPr fontId="2"/>
  </si>
  <si>
    <t>2025年03期</t>
    <rPh sb="4" eb="5">
      <t>ネン</t>
    </rPh>
    <rPh sb="7" eb="8">
      <t>キ</t>
    </rPh>
    <phoneticPr fontId="2"/>
  </si>
  <si>
    <t>56期（予）</t>
    <rPh sb="2" eb="3">
      <t>キ</t>
    </rPh>
    <rPh sb="4" eb="5">
      <t>ヨ</t>
    </rPh>
    <phoneticPr fontId="2"/>
  </si>
  <si>
    <t>2025/03期2Q</t>
    <rPh sb="7" eb="8">
      <t>キ</t>
    </rPh>
    <phoneticPr fontId="2"/>
  </si>
  <si>
    <t>55期</t>
    <phoneticPr fontId="2"/>
  </si>
  <si>
    <t>56期(予)</t>
    <rPh sb="2" eb="3">
      <t>キ</t>
    </rPh>
    <rPh sb="4" eb="5">
      <t>ヨ</t>
    </rPh>
    <phoneticPr fontId="2"/>
  </si>
  <si>
    <t>2025 2Q</t>
    <phoneticPr fontId="2"/>
  </si>
  <si>
    <t>2025（予）</t>
    <rPh sb="5" eb="6">
      <t>ヨ</t>
    </rPh>
    <phoneticPr fontId="2"/>
  </si>
  <si>
    <t>2025 (予)</t>
    <rPh sb="6" eb="7">
      <t>ヨ</t>
    </rPh>
    <phoneticPr fontId="2"/>
  </si>
  <si>
    <t>※2015年度は参考値　※BPO事業は2017年2月1日付で会社分割及び株式譲渡を行っています。</t>
    <phoneticPr fontId="2"/>
  </si>
  <si>
    <t>E-mail:ir9640@saison-technology.com</t>
    <phoneticPr fontId="2"/>
  </si>
  <si>
    <t>　2025年3月期（第2四半期（中間期））　</t>
    <rPh sb="5" eb="6">
      <t>ネン</t>
    </rPh>
    <rPh sb="7" eb="9">
      <t>ガツキ</t>
    </rPh>
    <rPh sb="10" eb="11">
      <t>ダイ</t>
    </rPh>
    <rPh sb="12" eb="13">
      <t>シ</t>
    </rPh>
    <rPh sb="13" eb="15">
      <t>ハンキ</t>
    </rPh>
    <rPh sb="16" eb="19">
      <t>チュウカンキ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</si>
</sst>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;&quot;△ &quot;#,##0"/>
    <numFmt numFmtId="177" formatCode="#,##0.0;[Red]\-#,##0.0"/>
    <numFmt numFmtId="178" formatCode="#,##0.000;[Red]\-#,##0.000"/>
    <numFmt numFmtId="179" formatCode="0.0%"/>
    <numFmt numFmtId="180" formatCode="#,##0.00;&quot;△ &quot;#,##0.00"/>
    <numFmt numFmtId="181" formatCode="#,##0.0;&quot;△ &quot;#,##0.0"/>
    <numFmt numFmtId="182" formatCode="#,##0.000;&quot;△ &quot;#,##0.000"/>
    <numFmt numFmtId="183" formatCode="#,##0;&quot;△ &quot;#,##0;&quot;-&quot;"/>
    <numFmt numFmtId="184" formatCode="#,##0.000"/>
    <numFmt numFmtId="185" formatCode="&quot;△&quot;0"/>
  </numFmts>
  <fonts count="5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31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indexed="31"/>
      <name val="ＭＳ Ｐゴシック"/>
      <family val="3"/>
      <charset val="128"/>
    </font>
    <font>
      <sz val="11"/>
      <name val="ＭＳ 明朝"/>
      <family val="1"/>
      <charset val="128"/>
    </font>
    <font>
      <sz val="13"/>
      <color indexed="24"/>
      <name val="ＭＳ 明朝"/>
      <family val="1"/>
      <charset val="128"/>
    </font>
    <font>
      <sz val="8"/>
      <color indexed="24"/>
      <name val="ＭＳ 明朝"/>
      <family val="1"/>
      <charset val="128"/>
    </font>
    <font>
      <sz val="11"/>
      <color indexed="31"/>
      <name val="ＭＳ 明朝"/>
      <family val="1"/>
      <charset val="128"/>
    </font>
    <font>
      <sz val="8"/>
      <color indexed="31"/>
      <name val="ＭＳ 明朝"/>
      <family val="1"/>
      <charset val="128"/>
    </font>
    <font>
      <sz val="6"/>
      <color indexed="31"/>
      <name val="ＭＳ 明朝"/>
      <family val="1"/>
      <charset val="128"/>
    </font>
    <font>
      <sz val="8"/>
      <name val="ＭＳ 明朝"/>
      <family val="1"/>
      <charset val="128"/>
    </font>
    <font>
      <b/>
      <sz val="8"/>
      <color indexed="31"/>
      <name val="ＭＳ 明朝"/>
      <family val="1"/>
      <charset val="128"/>
    </font>
    <font>
      <sz val="9"/>
      <color indexed="45"/>
      <name val="ＭＳ 明朝"/>
      <family val="1"/>
      <charset val="128"/>
    </font>
    <font>
      <sz val="9"/>
      <name val="ＭＳ 明朝"/>
      <family val="1"/>
      <charset val="128"/>
    </font>
    <font>
      <sz val="8"/>
      <color indexed="45"/>
      <name val="ＭＳ 明朝"/>
      <family val="1"/>
      <charset val="128"/>
    </font>
    <font>
      <sz val="7"/>
      <color indexed="45"/>
      <name val="ＭＳ 明朝"/>
      <family val="1"/>
      <charset val="128"/>
    </font>
    <font>
      <b/>
      <sz val="8"/>
      <color indexed="45"/>
      <name val="ＭＳ 明朝"/>
      <family val="1"/>
      <charset val="128"/>
    </font>
    <font>
      <sz val="11"/>
      <color indexed="45"/>
      <name val="ＭＳ 明朝"/>
      <family val="1"/>
      <charset val="128"/>
    </font>
    <font>
      <sz val="5"/>
      <color indexed="45"/>
      <name val="ＭＳ 明朝"/>
      <family val="1"/>
      <charset val="128"/>
    </font>
    <font>
      <sz val="6"/>
      <color indexed="45"/>
      <name val="ＭＳ 明朝"/>
      <family val="1"/>
      <charset val="128"/>
    </font>
    <font>
      <sz val="7"/>
      <color indexed="31"/>
      <name val="ＭＳ 明朝"/>
      <family val="1"/>
      <charset val="128"/>
    </font>
    <font>
      <sz val="13"/>
      <color indexed="57"/>
      <name val="ＭＳ 明朝"/>
      <family val="1"/>
      <charset val="128"/>
    </font>
    <font>
      <sz val="13"/>
      <color indexed="48"/>
      <name val="ＭＳ 明朝"/>
      <family val="1"/>
      <charset val="128"/>
    </font>
    <font>
      <b/>
      <sz val="8"/>
      <name val="ＭＳ 明朝"/>
      <family val="1"/>
      <charset val="128"/>
    </font>
    <font>
      <sz val="11"/>
      <name val="HG正楷書体-PRO"/>
      <family val="4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b/>
      <i/>
      <sz val="14"/>
      <name val="ＭＳ Ｐゴシック"/>
      <family val="3"/>
      <charset val="128"/>
    </font>
    <font>
      <sz val="10"/>
      <name val="Arial Black"/>
      <family val="2"/>
    </font>
    <font>
      <sz val="8"/>
      <color indexed="31"/>
      <name val="ＭＳ Ｐ明朝"/>
      <family val="1"/>
      <charset val="128"/>
    </font>
    <font>
      <b/>
      <sz val="10"/>
      <name val="HG正楷書体-PRO"/>
      <family val="4"/>
      <charset val="128"/>
    </font>
    <font>
      <b/>
      <sz val="11"/>
      <name val="HG正楷書体-PRO"/>
      <family val="4"/>
      <charset val="128"/>
    </font>
    <font>
      <sz val="8"/>
      <color indexed="63"/>
      <name val="ＭＳ 明朝"/>
      <family val="1"/>
      <charset val="128"/>
    </font>
    <font>
      <sz val="9"/>
      <color indexed="31"/>
      <name val="ＭＳ 明朝"/>
      <family val="1"/>
      <charset val="128"/>
    </font>
    <font>
      <sz val="9"/>
      <color indexed="63"/>
      <name val="ＭＳ 明朝"/>
      <family val="1"/>
      <charset val="128"/>
    </font>
    <font>
      <sz val="8"/>
      <color indexed="55"/>
      <name val="ＭＳ 明朝"/>
      <family val="1"/>
      <charset val="128"/>
    </font>
    <font>
      <sz val="8"/>
      <color indexed="18"/>
      <name val="ＭＳ 明朝"/>
      <family val="1"/>
      <charset val="128"/>
    </font>
    <font>
      <b/>
      <sz val="11"/>
      <name val="ＭＳ 明朝"/>
      <family val="1"/>
      <charset val="128"/>
    </font>
    <font>
      <sz val="36"/>
      <name val="HG正楷書体-PRO"/>
      <family val="4"/>
      <charset val="128"/>
    </font>
    <font>
      <sz val="48"/>
      <name val="Monotype Corsiva"/>
      <family val="4"/>
    </font>
    <font>
      <sz val="7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8"/>
      <color theme="2" tint="-0.749961851863155"/>
      <name val="ＭＳ 明朝"/>
      <family val="1"/>
      <charset val="128"/>
    </font>
    <font>
      <b/>
      <sz val="8"/>
      <color theme="2" tint="-0.749961851863155"/>
      <name val="ＭＳ 明朝"/>
      <family val="1"/>
      <charset val="128"/>
    </font>
    <font>
      <sz val="8"/>
      <color theme="0" tint="-0.14999847407452621"/>
      <name val="ＭＳ 明朝"/>
      <family val="1"/>
      <charset val="128"/>
    </font>
    <font>
      <sz val="9"/>
      <color theme="0" tint="-0.14999847407452621"/>
      <name val="ＭＳ 明朝"/>
      <family val="1"/>
      <charset val="128"/>
    </font>
    <font>
      <b/>
      <sz val="16"/>
      <name val="游ゴシック"/>
      <family val="3"/>
      <charset val="128"/>
    </font>
    <font>
      <b/>
      <sz val="6"/>
      <color indexed="3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hair">
        <color indexed="31"/>
      </bottom>
      <diagonal/>
    </border>
    <border>
      <left/>
      <right/>
      <top style="hair">
        <color indexed="31"/>
      </top>
      <bottom/>
      <diagonal/>
    </border>
    <border>
      <left/>
      <right/>
      <top style="thin">
        <color indexed="31"/>
      </top>
      <bottom style="hair">
        <color indexed="31"/>
      </bottom>
      <diagonal/>
    </border>
    <border>
      <left/>
      <right/>
      <top style="hair">
        <color indexed="31"/>
      </top>
      <bottom style="thin">
        <color indexed="31"/>
      </bottom>
      <diagonal/>
    </border>
    <border>
      <left/>
      <right/>
      <top style="thin">
        <color indexed="45"/>
      </top>
      <bottom/>
      <diagonal/>
    </border>
    <border>
      <left/>
      <right/>
      <top style="thin">
        <color indexed="31"/>
      </top>
      <bottom/>
      <diagonal/>
    </border>
    <border>
      <left/>
      <right/>
      <top style="hair">
        <color indexed="31"/>
      </top>
      <bottom style="hair">
        <color indexed="31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31"/>
      </top>
      <bottom style="thin">
        <color indexed="31"/>
      </bottom>
      <diagonal/>
    </border>
    <border>
      <left/>
      <right/>
      <top/>
      <bottom style="hair">
        <color indexed="64"/>
      </bottom>
      <diagonal/>
    </border>
    <border>
      <left style="thick">
        <color indexed="48"/>
      </left>
      <right/>
      <top style="thick">
        <color indexed="48"/>
      </top>
      <bottom/>
      <diagonal/>
    </border>
    <border>
      <left/>
      <right/>
      <top style="thick">
        <color indexed="48"/>
      </top>
      <bottom/>
      <diagonal/>
    </border>
    <border>
      <left/>
      <right style="thick">
        <color indexed="48"/>
      </right>
      <top style="thick">
        <color indexed="48"/>
      </top>
      <bottom/>
      <diagonal/>
    </border>
    <border>
      <left style="thick">
        <color indexed="48"/>
      </left>
      <right/>
      <top/>
      <bottom/>
      <diagonal/>
    </border>
    <border>
      <left/>
      <right style="thick">
        <color indexed="48"/>
      </right>
      <top/>
      <bottom/>
      <diagonal/>
    </border>
    <border>
      <left style="thick">
        <color indexed="48"/>
      </left>
      <right/>
      <top/>
      <bottom style="thick">
        <color indexed="48"/>
      </bottom>
      <diagonal/>
    </border>
    <border>
      <left/>
      <right/>
      <top/>
      <bottom style="thick">
        <color indexed="48"/>
      </bottom>
      <diagonal/>
    </border>
    <border>
      <left/>
      <right style="thick">
        <color indexed="48"/>
      </right>
      <top/>
      <bottom style="thick">
        <color indexed="48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>
      <left/>
      <right/>
      <top/>
      <bottom/>
      <diagonal style="thin">
        <color indexed="64"/>
      </diagonal>
    </border>
    <border>
      <left/>
      <right/>
      <top style="hair">
        <color indexed="31"/>
      </top>
      <bottom style="thin">
        <color indexed="64"/>
      </bottom>
      <diagonal/>
    </border>
    <border>
      <left/>
      <right/>
      <top style="hair">
        <color indexed="31"/>
      </top>
      <bottom style="thin">
        <color indexed="45"/>
      </bottom>
      <diagonal/>
    </border>
    <border>
      <left/>
      <right/>
      <top style="thin">
        <color indexed="31"/>
      </top>
      <bottom style="hair">
        <color indexed="64"/>
      </bottom>
      <diagonal/>
    </border>
    <border>
      <left/>
      <right/>
      <top style="hair">
        <color indexed="31"/>
      </top>
      <bottom style="hair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3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45"/>
      </bottom>
      <diagonal/>
    </border>
    <border>
      <left/>
      <right/>
      <top/>
      <bottom style="thin">
        <color indexed="63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indexed="31"/>
      </bottom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479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11" fillId="0" borderId="0" xfId="0" applyFont="1">
      <alignment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right" vertical="center"/>
    </xf>
    <xf numFmtId="0" fontId="13" fillId="0" borderId="0" xfId="0" applyFont="1">
      <alignment vertical="center"/>
    </xf>
    <xf numFmtId="176" fontId="11" fillId="0" borderId="0" xfId="2" applyNumberFormat="1" applyFont="1" applyFill="1" applyBorder="1" applyAlignment="1">
      <alignment horizontal="right" vertical="center"/>
    </xf>
    <xf numFmtId="176" fontId="14" fillId="0" borderId="0" xfId="2" applyNumberFormat="1" applyFont="1" applyFill="1" applyBorder="1" applyAlignment="1">
      <alignment horizontal="right" vertical="center"/>
    </xf>
    <xf numFmtId="0" fontId="11" fillId="0" borderId="0" xfId="0" applyFont="1" applyAlignment="1">
      <alignment vertical="center" shrinkToFit="1"/>
    </xf>
    <xf numFmtId="176" fontId="11" fillId="0" borderId="1" xfId="2" applyNumberFormat="1" applyFont="1" applyFill="1" applyBorder="1" applyAlignment="1">
      <alignment horizontal="right"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17" fillId="0" borderId="2" xfId="0" applyFont="1" applyBorder="1">
      <alignment vertical="center"/>
    </xf>
    <xf numFmtId="0" fontId="17" fillId="0" borderId="2" xfId="0" applyFont="1" applyBorder="1" applyAlignment="1">
      <alignment vertical="center" shrinkToFit="1"/>
    </xf>
    <xf numFmtId="0" fontId="18" fillId="0" borderId="0" xfId="0" applyFont="1">
      <alignment vertical="center"/>
    </xf>
    <xf numFmtId="0" fontId="17" fillId="0" borderId="3" xfId="0" applyFont="1" applyBorder="1">
      <alignment vertical="center"/>
    </xf>
    <xf numFmtId="0" fontId="21" fillId="0" borderId="3" xfId="0" applyFont="1" applyBorder="1" applyAlignment="1">
      <alignment vertical="center" wrapText="1" shrinkToFit="1"/>
    </xf>
    <xf numFmtId="0" fontId="15" fillId="0" borderId="0" xfId="0" applyFont="1">
      <alignment vertical="center"/>
    </xf>
    <xf numFmtId="0" fontId="22" fillId="0" borderId="0" xfId="0" applyFont="1" applyAlignment="1">
      <alignment horizontal="right" vertical="center"/>
    </xf>
    <xf numFmtId="0" fontId="17" fillId="0" borderId="5" xfId="0" applyFont="1" applyBorder="1">
      <alignment vertical="center"/>
    </xf>
    <xf numFmtId="0" fontId="17" fillId="0" borderId="5" xfId="0" applyFont="1" applyBorder="1" applyAlignment="1">
      <alignment vertical="center" shrinkToFit="1"/>
    </xf>
    <xf numFmtId="0" fontId="17" fillId="0" borderId="2" xfId="0" applyFont="1" applyBorder="1" applyAlignment="1">
      <alignment horizontal="left" vertical="center"/>
    </xf>
    <xf numFmtId="0" fontId="11" fillId="0" borderId="6" xfId="0" applyFont="1" applyBorder="1">
      <alignment vertical="center"/>
    </xf>
    <xf numFmtId="0" fontId="11" fillId="0" borderId="6" xfId="0" applyFont="1" applyBorder="1" applyAlignment="1">
      <alignment vertical="center" shrinkToFit="1"/>
    </xf>
    <xf numFmtId="176" fontId="11" fillId="0" borderId="6" xfId="0" applyNumberFormat="1" applyFont="1" applyBorder="1" applyAlignment="1">
      <alignment horizontal="right" vertical="center"/>
    </xf>
    <xf numFmtId="176" fontId="14" fillId="0" borderId="6" xfId="0" applyNumberFormat="1" applyFont="1" applyBorder="1" applyAlignment="1">
      <alignment horizontal="right" vertical="center"/>
    </xf>
    <xf numFmtId="176" fontId="11" fillId="0" borderId="0" xfId="0" applyNumberFormat="1" applyFont="1" applyAlignment="1">
      <alignment horizontal="right" vertical="center"/>
    </xf>
    <xf numFmtId="176" fontId="14" fillId="0" borderId="0" xfId="0" applyNumberFormat="1" applyFont="1" applyAlignment="1">
      <alignment horizontal="right" vertical="center"/>
    </xf>
    <xf numFmtId="0" fontId="11" fillId="0" borderId="2" xfId="0" applyFont="1" applyBorder="1">
      <alignment vertical="center"/>
    </xf>
    <xf numFmtId="0" fontId="11" fillId="0" borderId="2" xfId="0" applyFont="1" applyBorder="1" applyAlignment="1">
      <alignment vertical="center" shrinkToFit="1"/>
    </xf>
    <xf numFmtId="176" fontId="11" fillId="0" borderId="2" xfId="0" applyNumberFormat="1" applyFont="1" applyBorder="1" applyAlignment="1">
      <alignment horizontal="right" vertical="center"/>
    </xf>
    <xf numFmtId="176" fontId="14" fillId="0" borderId="2" xfId="0" applyNumberFormat="1" applyFont="1" applyBorder="1" applyAlignment="1">
      <alignment horizontal="right" vertical="center"/>
    </xf>
    <xf numFmtId="0" fontId="23" fillId="0" borderId="0" xfId="0" applyFont="1">
      <alignment vertical="center"/>
    </xf>
    <xf numFmtId="0" fontId="7" fillId="0" borderId="0" xfId="0" applyFont="1" applyAlignment="1">
      <alignment vertical="center" shrinkToFit="1"/>
    </xf>
    <xf numFmtId="0" fontId="17" fillId="0" borderId="0" xfId="0" applyFont="1" applyAlignment="1">
      <alignment vertical="center" shrinkToFit="1"/>
    </xf>
    <xf numFmtId="176" fontId="17" fillId="0" borderId="0" xfId="2" applyNumberFormat="1" applyFont="1" applyBorder="1" applyAlignment="1">
      <alignment horizontal="right" vertical="center"/>
    </xf>
    <xf numFmtId="176" fontId="19" fillId="0" borderId="0" xfId="2" applyNumberFormat="1" applyFont="1" applyBorder="1" applyAlignment="1">
      <alignment horizontal="right" vertical="center"/>
    </xf>
    <xf numFmtId="176" fontId="17" fillId="0" borderId="0" xfId="2" applyNumberFormat="1" applyFont="1" applyFill="1" applyBorder="1" applyAlignment="1">
      <alignment horizontal="right" vertical="center"/>
    </xf>
    <xf numFmtId="176" fontId="19" fillId="0" borderId="0" xfId="2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3" fillId="0" borderId="0" xfId="0" applyFont="1" applyAlignment="1">
      <alignment vertical="center" shrinkToFit="1"/>
    </xf>
    <xf numFmtId="0" fontId="16" fillId="0" borderId="0" xfId="0" applyFont="1" applyAlignment="1">
      <alignment vertical="center" shrinkToFit="1"/>
    </xf>
    <xf numFmtId="0" fontId="17" fillId="0" borderId="0" xfId="0" applyFont="1" applyAlignment="1">
      <alignment horizontal="right" vertical="center"/>
    </xf>
    <xf numFmtId="176" fontId="17" fillId="0" borderId="0" xfId="2" applyNumberFormat="1" applyFont="1" applyFill="1" applyBorder="1">
      <alignment vertical="center"/>
    </xf>
    <xf numFmtId="176" fontId="19" fillId="0" borderId="0" xfId="2" applyNumberFormat="1" applyFont="1" applyFill="1" applyBorder="1">
      <alignment vertical="center"/>
    </xf>
    <xf numFmtId="38" fontId="11" fillId="2" borderId="0" xfId="2" applyFont="1" applyFill="1" applyBorder="1">
      <alignment vertical="center"/>
    </xf>
    <xf numFmtId="38" fontId="11" fillId="2" borderId="0" xfId="2" applyFont="1" applyFill="1" applyBorder="1" applyAlignment="1">
      <alignment horizontal="right" vertical="center"/>
    </xf>
    <xf numFmtId="176" fontId="11" fillId="0" borderId="0" xfId="0" applyNumberFormat="1" applyFont="1">
      <alignment vertical="center"/>
    </xf>
    <xf numFmtId="176" fontId="14" fillId="0" borderId="0" xfId="0" applyNumberFormat="1" applyFont="1">
      <alignment vertical="center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1" fillId="4" borderId="3" xfId="0" applyFont="1" applyFill="1" applyBorder="1">
      <alignment vertical="center"/>
    </xf>
    <xf numFmtId="0" fontId="11" fillId="4" borderId="3" xfId="0" applyFont="1" applyFill="1" applyBorder="1" applyAlignment="1">
      <alignment vertical="center" shrinkToFit="1"/>
    </xf>
    <xf numFmtId="38" fontId="11" fillId="4" borderId="3" xfId="2" applyFont="1" applyFill="1" applyBorder="1" applyAlignment="1">
      <alignment horizontal="right" vertical="center"/>
    </xf>
    <xf numFmtId="38" fontId="14" fillId="4" borderId="3" xfId="2" applyFont="1" applyFill="1" applyBorder="1" applyAlignment="1">
      <alignment horizontal="right" vertical="center"/>
    </xf>
    <xf numFmtId="0" fontId="14" fillId="4" borderId="7" xfId="0" applyFont="1" applyFill="1" applyBorder="1">
      <alignment vertical="center"/>
    </xf>
    <xf numFmtId="0" fontId="11" fillId="4" borderId="7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vertical="center" shrinkToFit="1"/>
    </xf>
    <xf numFmtId="176" fontId="11" fillId="4" borderId="7" xfId="2" applyNumberFormat="1" applyFont="1" applyFill="1" applyBorder="1" applyAlignment="1">
      <alignment horizontal="right" vertical="center"/>
    </xf>
    <xf numFmtId="176" fontId="14" fillId="4" borderId="7" xfId="2" applyNumberFormat="1" applyFont="1" applyFill="1" applyBorder="1" applyAlignment="1">
      <alignment horizontal="right" vertical="center"/>
    </xf>
    <xf numFmtId="0" fontId="11" fillId="4" borderId="3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11" fillId="4" borderId="7" xfId="0" applyFont="1" applyFill="1" applyBorder="1">
      <alignment vertical="center"/>
    </xf>
    <xf numFmtId="0" fontId="11" fillId="4" borderId="2" xfId="0" applyFont="1" applyFill="1" applyBorder="1" applyAlignment="1">
      <alignment vertical="center" shrinkToFit="1"/>
    </xf>
    <xf numFmtId="176" fontId="11" fillId="4" borderId="7" xfId="0" applyNumberFormat="1" applyFont="1" applyFill="1" applyBorder="1">
      <alignment vertical="center"/>
    </xf>
    <xf numFmtId="176" fontId="14" fillId="4" borderId="7" xfId="0" applyNumberFormat="1" applyFont="1" applyFill="1" applyBorder="1">
      <alignment vertical="center"/>
    </xf>
    <xf numFmtId="0" fontId="11" fillId="4" borderId="4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vertical="center" shrinkToFit="1"/>
    </xf>
    <xf numFmtId="176" fontId="11" fillId="4" borderId="4" xfId="0" applyNumberFormat="1" applyFont="1" applyFill="1" applyBorder="1" applyAlignment="1">
      <alignment horizontal="right" vertical="center"/>
    </xf>
    <xf numFmtId="176" fontId="14" fillId="4" borderId="4" xfId="0" applyNumberFormat="1" applyFont="1" applyFill="1" applyBorder="1" applyAlignment="1">
      <alignment horizontal="right" vertical="center"/>
    </xf>
    <xf numFmtId="0" fontId="11" fillId="4" borderId="9" xfId="0" applyFont="1" applyFill="1" applyBorder="1">
      <alignment vertical="center"/>
    </xf>
    <xf numFmtId="0" fontId="11" fillId="4" borderId="9" xfId="0" applyFont="1" applyFill="1" applyBorder="1" applyAlignment="1">
      <alignment vertical="center" shrinkToFit="1"/>
    </xf>
    <xf numFmtId="176" fontId="11" fillId="4" borderId="9" xfId="0" applyNumberFormat="1" applyFont="1" applyFill="1" applyBorder="1" applyAlignment="1">
      <alignment horizontal="right" vertical="center"/>
    </xf>
    <xf numFmtId="176" fontId="14" fillId="4" borderId="9" xfId="0" applyNumberFormat="1" applyFont="1" applyFill="1" applyBorder="1" applyAlignment="1">
      <alignment horizontal="right" vertical="center"/>
    </xf>
    <xf numFmtId="176" fontId="11" fillId="4" borderId="3" xfId="0" applyNumberFormat="1" applyFont="1" applyFill="1" applyBorder="1" applyAlignment="1">
      <alignment horizontal="right" vertical="center"/>
    </xf>
    <xf numFmtId="176" fontId="14" fillId="4" borderId="3" xfId="0" applyNumberFormat="1" applyFont="1" applyFill="1" applyBorder="1" applyAlignment="1">
      <alignment horizontal="right" vertical="center"/>
    </xf>
    <xf numFmtId="0" fontId="11" fillId="4" borderId="6" xfId="0" applyFont="1" applyFill="1" applyBorder="1">
      <alignment vertical="center"/>
    </xf>
    <xf numFmtId="0" fontId="11" fillId="4" borderId="6" xfId="0" applyFont="1" applyFill="1" applyBorder="1" applyAlignment="1">
      <alignment vertical="center" shrinkToFit="1"/>
    </xf>
    <xf numFmtId="176" fontId="11" fillId="4" borderId="6" xfId="0" applyNumberFormat="1" applyFont="1" applyFill="1" applyBorder="1" applyAlignment="1">
      <alignment horizontal="right" vertical="center"/>
    </xf>
    <xf numFmtId="176" fontId="14" fillId="4" borderId="6" xfId="0" applyNumberFormat="1" applyFont="1" applyFill="1" applyBorder="1" applyAlignment="1">
      <alignment horizontal="right" vertical="center"/>
    </xf>
    <xf numFmtId="0" fontId="11" fillId="4" borderId="4" xfId="0" applyFont="1" applyFill="1" applyBorder="1">
      <alignment vertical="center"/>
    </xf>
    <xf numFmtId="176" fontId="11" fillId="4" borderId="7" xfId="0" applyNumberFormat="1" applyFont="1" applyFill="1" applyBorder="1" applyAlignment="1">
      <alignment horizontal="right" vertical="center"/>
    </xf>
    <xf numFmtId="38" fontId="11" fillId="4" borderId="6" xfId="2" applyFont="1" applyFill="1" applyBorder="1">
      <alignment vertical="center"/>
    </xf>
    <xf numFmtId="38" fontId="14" fillId="4" borderId="6" xfId="2" applyFont="1" applyFill="1" applyBorder="1">
      <alignment vertical="center"/>
    </xf>
    <xf numFmtId="0" fontId="11" fillId="4" borderId="1" xfId="0" applyFont="1" applyFill="1" applyBorder="1">
      <alignment vertical="center"/>
    </xf>
    <xf numFmtId="0" fontId="17" fillId="4" borderId="7" xfId="0" applyFont="1" applyFill="1" applyBorder="1" applyAlignment="1">
      <alignment vertical="center" shrinkToFit="1"/>
    </xf>
    <xf numFmtId="0" fontId="17" fillId="4" borderId="4" xfId="0" applyFont="1" applyFill="1" applyBorder="1" applyAlignment="1">
      <alignment vertical="center" shrinkToFit="1"/>
    </xf>
    <xf numFmtId="0" fontId="11" fillId="4" borderId="1" xfId="0" applyFont="1" applyFill="1" applyBorder="1" applyAlignment="1">
      <alignment vertical="center" shrinkToFit="1"/>
    </xf>
    <xf numFmtId="176" fontId="11" fillId="4" borderId="1" xfId="0" applyNumberFormat="1" applyFont="1" applyFill="1" applyBorder="1" applyAlignment="1">
      <alignment horizontal="right" vertical="center"/>
    </xf>
    <xf numFmtId="176" fontId="14" fillId="4" borderId="1" xfId="0" applyNumberFormat="1" applyFont="1" applyFill="1" applyBorder="1" applyAlignment="1">
      <alignment horizontal="right" vertical="center"/>
    </xf>
    <xf numFmtId="0" fontId="11" fillId="0" borderId="7" xfId="0" applyFont="1" applyBorder="1">
      <alignment vertical="center"/>
    </xf>
    <xf numFmtId="0" fontId="11" fillId="0" borderId="7" xfId="0" applyFont="1" applyBorder="1" applyAlignment="1">
      <alignment vertical="center" shrinkToFit="1"/>
    </xf>
    <xf numFmtId="176" fontId="11" fillId="0" borderId="7" xfId="0" applyNumberFormat="1" applyFont="1" applyBorder="1" applyAlignment="1">
      <alignment horizontal="right" vertical="center"/>
    </xf>
    <xf numFmtId="176" fontId="14" fillId="0" borderId="7" xfId="0" applyNumberFormat="1" applyFont="1" applyBorder="1" applyAlignment="1">
      <alignment horizontal="right" vertical="center"/>
    </xf>
    <xf numFmtId="0" fontId="17" fillId="4" borderId="3" xfId="0" applyFont="1" applyFill="1" applyBorder="1">
      <alignment vertical="center"/>
    </xf>
    <xf numFmtId="0" fontId="17" fillId="4" borderId="3" xfId="0" applyFont="1" applyFill="1" applyBorder="1" applyAlignment="1">
      <alignment vertical="center" shrinkToFit="1"/>
    </xf>
    <xf numFmtId="0" fontId="11" fillId="4" borderId="9" xfId="0" applyFont="1" applyFill="1" applyBorder="1" applyAlignment="1">
      <alignment horizontal="center" vertical="center"/>
    </xf>
    <xf numFmtId="179" fontId="17" fillId="0" borderId="2" xfId="1" applyNumberFormat="1" applyFont="1" applyBorder="1" applyAlignment="1">
      <alignment vertical="center"/>
    </xf>
    <xf numFmtId="179" fontId="19" fillId="0" borderId="2" xfId="1" applyNumberFormat="1" applyFont="1" applyBorder="1" applyAlignment="1">
      <alignment vertical="center"/>
    </xf>
    <xf numFmtId="179" fontId="17" fillId="0" borderId="2" xfId="1" applyNumberFormat="1" applyFont="1" applyFill="1" applyBorder="1" applyAlignment="1">
      <alignment vertical="center"/>
    </xf>
    <xf numFmtId="179" fontId="19" fillId="0" borderId="2" xfId="1" applyNumberFormat="1" applyFont="1" applyFill="1" applyBorder="1" applyAlignment="1">
      <alignment vertical="center"/>
    </xf>
    <xf numFmtId="176" fontId="11" fillId="2" borderId="0" xfId="2" applyNumberFormat="1" applyFont="1" applyFill="1" applyBorder="1" applyAlignment="1">
      <alignment horizontal="right" vertical="center"/>
    </xf>
    <xf numFmtId="176" fontId="11" fillId="2" borderId="1" xfId="2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178" fontId="13" fillId="0" borderId="0" xfId="2" applyNumberFormat="1" applyFont="1">
      <alignment vertical="center"/>
    </xf>
    <xf numFmtId="176" fontId="17" fillId="2" borderId="0" xfId="2" applyNumberFormat="1" applyFont="1" applyFill="1" applyBorder="1" applyAlignment="1">
      <alignment horizontal="right" vertical="center"/>
    </xf>
    <xf numFmtId="176" fontId="19" fillId="2" borderId="0" xfId="2" applyNumberFormat="1" applyFont="1" applyFill="1" applyBorder="1" applyAlignment="1">
      <alignment horizontal="right" vertical="center"/>
    </xf>
    <xf numFmtId="0" fontId="0" fillId="2" borderId="0" xfId="0" applyFill="1">
      <alignment vertical="center"/>
    </xf>
    <xf numFmtId="0" fontId="28" fillId="0" borderId="0" xfId="0" applyFont="1">
      <alignment vertical="center"/>
    </xf>
    <xf numFmtId="0" fontId="29" fillId="0" borderId="0" xfId="0" applyFont="1" applyAlignment="1">
      <alignment horizontal="centerContinuous"/>
    </xf>
    <xf numFmtId="0" fontId="28" fillId="2" borderId="0" xfId="0" applyFont="1" applyFill="1">
      <alignment vertical="center"/>
    </xf>
    <xf numFmtId="0" fontId="31" fillId="2" borderId="0" xfId="0" applyFont="1" applyFill="1" applyAlignment="1">
      <alignment horizontal="right"/>
    </xf>
    <xf numFmtId="0" fontId="27" fillId="2" borderId="0" xfId="0" applyFont="1" applyFill="1">
      <alignment vertical="center"/>
    </xf>
    <xf numFmtId="0" fontId="0" fillId="2" borderId="11" xfId="0" applyFill="1" applyBorder="1">
      <alignment vertical="center"/>
    </xf>
    <xf numFmtId="0" fontId="0" fillId="2" borderId="12" xfId="0" applyFill="1" applyBorder="1">
      <alignment vertical="center"/>
    </xf>
    <xf numFmtId="0" fontId="0" fillId="2" borderId="13" xfId="0" applyFill="1" applyBorder="1">
      <alignment vertical="center"/>
    </xf>
    <xf numFmtId="0" fontId="0" fillId="2" borderId="14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16" xfId="0" applyFill="1" applyBorder="1">
      <alignment vertical="center"/>
    </xf>
    <xf numFmtId="0" fontId="0" fillId="2" borderId="17" xfId="0" applyFill="1" applyBorder="1">
      <alignment vertical="center"/>
    </xf>
    <xf numFmtId="0" fontId="31" fillId="2" borderId="18" xfId="0" applyFont="1" applyFill="1" applyBorder="1" applyAlignment="1">
      <alignment horizontal="right"/>
    </xf>
    <xf numFmtId="0" fontId="33" fillId="2" borderId="0" xfId="0" applyFont="1" applyFill="1" applyAlignment="1">
      <alignment horizontal="left"/>
    </xf>
    <xf numFmtId="0" fontId="34" fillId="2" borderId="0" xfId="0" applyFont="1" applyFill="1">
      <alignment vertical="center"/>
    </xf>
    <xf numFmtId="0" fontId="33" fillId="2" borderId="0" xfId="0" applyFont="1" applyFill="1">
      <alignment vertical="center"/>
    </xf>
    <xf numFmtId="0" fontId="33" fillId="2" borderId="0" xfId="0" applyFont="1" applyFill="1" applyAlignment="1">
      <alignment horizontal="right"/>
    </xf>
    <xf numFmtId="38" fontId="11" fillId="0" borderId="7" xfId="2" applyFont="1" applyBorder="1">
      <alignment vertical="center"/>
    </xf>
    <xf numFmtId="38" fontId="11" fillId="0" borderId="7" xfId="2" applyFont="1" applyFill="1" applyBorder="1">
      <alignment vertical="center"/>
    </xf>
    <xf numFmtId="38" fontId="11" fillId="0" borderId="0" xfId="2" applyFont="1" applyFill="1" applyBorder="1" applyAlignment="1">
      <alignment horizontal="right" vertical="center"/>
    </xf>
    <xf numFmtId="38" fontId="14" fillId="0" borderId="0" xfId="2" applyFont="1" applyFill="1" applyBorder="1" applyAlignment="1">
      <alignment horizontal="right" vertical="center"/>
    </xf>
    <xf numFmtId="176" fontId="13" fillId="0" borderId="0" xfId="0" applyNumberFormat="1" applyFont="1">
      <alignment vertical="center"/>
    </xf>
    <xf numFmtId="0" fontId="36" fillId="0" borderId="0" xfId="0" applyFont="1">
      <alignment vertical="center"/>
    </xf>
    <xf numFmtId="0" fontId="38" fillId="0" borderId="0" xfId="0" applyFont="1">
      <alignment vertical="center"/>
    </xf>
    <xf numFmtId="0" fontId="39" fillId="0" borderId="0" xfId="0" applyFont="1">
      <alignment vertical="center"/>
    </xf>
    <xf numFmtId="179" fontId="39" fillId="0" borderId="0" xfId="1" applyNumberFormat="1" applyFont="1" applyFill="1">
      <alignment vertical="center"/>
    </xf>
    <xf numFmtId="0" fontId="39" fillId="5" borderId="0" xfId="0" applyFont="1" applyFill="1">
      <alignment vertical="center"/>
    </xf>
    <xf numFmtId="179" fontId="39" fillId="5" borderId="0" xfId="1" applyNumberFormat="1" applyFont="1" applyFill="1">
      <alignment vertical="center"/>
    </xf>
    <xf numFmtId="38" fontId="39" fillId="0" borderId="0" xfId="2" applyFont="1" applyFill="1">
      <alignment vertical="center"/>
    </xf>
    <xf numFmtId="179" fontId="39" fillId="5" borderId="0" xfId="1" applyNumberFormat="1" applyFont="1" applyFill="1" applyBorder="1" applyAlignment="1">
      <alignment vertical="center" shrinkToFit="1"/>
    </xf>
    <xf numFmtId="38" fontId="39" fillId="5" borderId="0" xfId="2" applyFont="1" applyFill="1">
      <alignment vertical="center"/>
    </xf>
    <xf numFmtId="177" fontId="39" fillId="5" borderId="0" xfId="2" applyNumberFormat="1" applyFont="1" applyFill="1">
      <alignment vertical="center"/>
    </xf>
    <xf numFmtId="177" fontId="39" fillId="0" borderId="0" xfId="2" applyNumberFormat="1" applyFont="1" applyFill="1">
      <alignment vertical="center"/>
    </xf>
    <xf numFmtId="179" fontId="39" fillId="0" borderId="0" xfId="1" applyNumberFormat="1" applyFont="1" applyFill="1" applyBorder="1" applyAlignment="1">
      <alignment vertical="center" shrinkToFit="1"/>
    </xf>
    <xf numFmtId="178" fontId="13" fillId="2" borderId="0" xfId="2" applyNumberFormat="1" applyFont="1" applyFill="1">
      <alignment vertical="center"/>
    </xf>
    <xf numFmtId="178" fontId="7" fillId="2" borderId="0" xfId="2" applyNumberFormat="1" applyFont="1" applyFill="1">
      <alignment vertical="center"/>
    </xf>
    <xf numFmtId="176" fontId="19" fillId="0" borderId="8" xfId="2" applyNumberFormat="1" applyFont="1" applyFill="1" applyBorder="1">
      <alignment vertical="center"/>
    </xf>
    <xf numFmtId="176" fontId="19" fillId="4" borderId="19" xfId="2" applyNumberFormat="1" applyFont="1" applyFill="1" applyBorder="1" applyAlignment="1">
      <alignment horizontal="right" vertical="center"/>
    </xf>
    <xf numFmtId="176" fontId="19" fillId="4" borderId="20" xfId="2" applyNumberFormat="1" applyFont="1" applyFill="1" applyBorder="1" applyAlignment="1">
      <alignment horizontal="right" vertical="center"/>
    </xf>
    <xf numFmtId="176" fontId="19" fillId="0" borderId="19" xfId="2" applyNumberFormat="1" applyFont="1" applyFill="1" applyBorder="1" applyAlignment="1">
      <alignment horizontal="right" vertical="center"/>
    </xf>
    <xf numFmtId="178" fontId="13" fillId="6" borderId="0" xfId="2" applyNumberFormat="1" applyFont="1" applyFill="1">
      <alignment vertical="center"/>
    </xf>
    <xf numFmtId="179" fontId="13" fillId="0" borderId="0" xfId="1" applyNumberFormat="1" applyFont="1" applyFill="1">
      <alignment vertical="center"/>
    </xf>
    <xf numFmtId="0" fontId="39" fillId="0" borderId="0" xfId="0" applyFont="1" applyAlignment="1">
      <alignment horizontal="right" vertical="center"/>
    </xf>
    <xf numFmtId="38" fontId="11" fillId="0" borderId="2" xfId="2" applyFont="1" applyFill="1" applyBorder="1" applyAlignment="1">
      <alignment vertical="center"/>
    </xf>
    <xf numFmtId="176" fontId="17" fillId="0" borderId="8" xfId="2" applyNumberFormat="1" applyFont="1" applyFill="1" applyBorder="1">
      <alignment vertical="center"/>
    </xf>
    <xf numFmtId="176" fontId="17" fillId="4" borderId="19" xfId="2" applyNumberFormat="1" applyFont="1" applyFill="1" applyBorder="1" applyAlignment="1">
      <alignment horizontal="right" vertical="center"/>
    </xf>
    <xf numFmtId="176" fontId="17" fillId="0" borderId="19" xfId="2" applyNumberFormat="1" applyFont="1" applyFill="1" applyBorder="1" applyAlignment="1">
      <alignment horizontal="right" vertical="center"/>
    </xf>
    <xf numFmtId="176" fontId="17" fillId="4" borderId="20" xfId="2" applyNumberFormat="1" applyFont="1" applyFill="1" applyBorder="1" applyAlignment="1">
      <alignment horizontal="right" vertical="center"/>
    </xf>
    <xf numFmtId="176" fontId="17" fillId="2" borderId="3" xfId="0" applyNumberFormat="1" applyFont="1" applyFill="1" applyBorder="1" applyAlignment="1">
      <alignment horizontal="right" vertical="center"/>
    </xf>
    <xf numFmtId="40" fontId="17" fillId="2" borderId="0" xfId="2" applyNumberFormat="1" applyFont="1" applyFill="1" applyBorder="1" applyAlignment="1">
      <alignment vertical="center"/>
    </xf>
    <xf numFmtId="176" fontId="11" fillId="2" borderId="2" xfId="0" applyNumberFormat="1" applyFont="1" applyFill="1" applyBorder="1">
      <alignment vertical="center"/>
    </xf>
    <xf numFmtId="38" fontId="11" fillId="2" borderId="7" xfId="2" applyFont="1" applyFill="1" applyBorder="1">
      <alignment vertical="center"/>
    </xf>
    <xf numFmtId="38" fontId="11" fillId="2" borderId="2" xfId="2" applyFont="1" applyFill="1" applyBorder="1" applyAlignment="1">
      <alignment vertical="center"/>
    </xf>
    <xf numFmtId="179" fontId="17" fillId="7" borderId="4" xfId="1" applyNumberFormat="1" applyFont="1" applyFill="1" applyBorder="1" applyAlignment="1">
      <alignment horizontal="right" vertical="center"/>
    </xf>
    <xf numFmtId="176" fontId="11" fillId="8" borderId="10" xfId="0" applyNumberFormat="1" applyFont="1" applyFill="1" applyBorder="1" applyAlignment="1">
      <alignment horizontal="right" vertical="center"/>
    </xf>
    <xf numFmtId="0" fontId="11" fillId="7" borderId="0" xfId="0" applyFont="1" applyFill="1" applyAlignment="1">
      <alignment vertical="center" shrinkToFit="1"/>
    </xf>
    <xf numFmtId="178" fontId="13" fillId="0" borderId="0" xfId="2" applyNumberFormat="1" applyFont="1" applyAlignment="1">
      <alignment horizontal="right" vertical="center"/>
    </xf>
    <xf numFmtId="38" fontId="14" fillId="0" borderId="7" xfId="2" quotePrefix="1" applyFont="1" applyBorder="1" applyAlignment="1">
      <alignment horizontal="right" vertical="center"/>
    </xf>
    <xf numFmtId="38" fontId="14" fillId="0" borderId="7" xfId="2" quotePrefix="1" applyFont="1" applyFill="1" applyBorder="1" applyAlignment="1">
      <alignment horizontal="right" vertical="center"/>
    </xf>
    <xf numFmtId="38" fontId="14" fillId="0" borderId="4" xfId="2" quotePrefix="1" applyFont="1" applyFill="1" applyBorder="1" applyAlignment="1">
      <alignment horizontal="right" vertical="center"/>
    </xf>
    <xf numFmtId="176" fontId="14" fillId="0" borderId="0" xfId="0" quotePrefix="1" applyNumberFormat="1" applyFont="1" applyAlignment="1">
      <alignment horizontal="right" vertical="center"/>
    </xf>
    <xf numFmtId="176" fontId="14" fillId="4" borderId="3" xfId="0" quotePrefix="1" applyNumberFormat="1" applyFont="1" applyFill="1" applyBorder="1" applyAlignment="1">
      <alignment horizontal="right" vertical="center"/>
    </xf>
    <xf numFmtId="176" fontId="14" fillId="0" borderId="2" xfId="0" quotePrefix="1" applyNumberFormat="1" applyFont="1" applyBorder="1" applyAlignment="1">
      <alignment horizontal="right" vertical="center"/>
    </xf>
    <xf numFmtId="176" fontId="14" fillId="8" borderId="10" xfId="0" quotePrefix="1" applyNumberFormat="1" applyFont="1" applyFill="1" applyBorder="1" applyAlignment="1">
      <alignment horizontal="right" vertical="center"/>
    </xf>
    <xf numFmtId="178" fontId="13" fillId="0" borderId="0" xfId="2" quotePrefix="1" applyNumberFormat="1" applyFont="1" applyAlignment="1">
      <alignment horizontal="right" vertical="center"/>
    </xf>
    <xf numFmtId="176" fontId="14" fillId="0" borderId="7" xfId="0" quotePrefix="1" applyNumberFormat="1" applyFont="1" applyBorder="1" applyAlignment="1">
      <alignment horizontal="right" vertical="center"/>
    </xf>
    <xf numFmtId="176" fontId="14" fillId="4" borderId="1" xfId="0" quotePrefix="1" applyNumberFormat="1" applyFont="1" applyFill="1" applyBorder="1" applyAlignment="1">
      <alignment horizontal="right" vertical="center"/>
    </xf>
    <xf numFmtId="179" fontId="19" fillId="0" borderId="2" xfId="1" quotePrefix="1" applyNumberFormat="1" applyFont="1" applyBorder="1" applyAlignment="1">
      <alignment horizontal="right" vertical="center"/>
    </xf>
    <xf numFmtId="176" fontId="14" fillId="0" borderId="1" xfId="2" applyNumberFormat="1" applyFont="1" applyFill="1" applyBorder="1" applyAlignment="1">
      <alignment horizontal="right" vertical="center"/>
    </xf>
    <xf numFmtId="176" fontId="14" fillId="0" borderId="0" xfId="2" applyNumberFormat="1" applyFont="1" applyFill="1" applyBorder="1" applyAlignment="1">
      <alignment horizontal="right"/>
    </xf>
    <xf numFmtId="183" fontId="14" fillId="0" borderId="0" xfId="2" applyNumberFormat="1" applyFont="1" applyFill="1" applyBorder="1" applyAlignment="1">
      <alignment horizontal="right" vertical="center"/>
    </xf>
    <xf numFmtId="0" fontId="13" fillId="2" borderId="2" xfId="0" applyFont="1" applyFill="1" applyBorder="1" applyAlignment="1">
      <alignment horizontal="center" vertical="center"/>
    </xf>
    <xf numFmtId="38" fontId="14" fillId="0" borderId="2" xfId="2" quotePrefix="1" applyFont="1" applyFill="1" applyBorder="1" applyAlignment="1">
      <alignment horizontal="right" vertical="center"/>
    </xf>
    <xf numFmtId="178" fontId="13" fillId="6" borderId="22" xfId="2" applyNumberFormat="1" applyFont="1" applyFill="1" applyBorder="1">
      <alignment vertical="center"/>
    </xf>
    <xf numFmtId="178" fontId="7" fillId="2" borderId="22" xfId="2" applyNumberFormat="1" applyFont="1" applyFill="1" applyBorder="1">
      <alignment vertical="center"/>
    </xf>
    <xf numFmtId="0" fontId="17" fillId="0" borderId="7" xfId="0" applyFont="1" applyBorder="1">
      <alignment vertical="center"/>
    </xf>
    <xf numFmtId="0" fontId="17" fillId="0" borderId="7" xfId="0" applyFont="1" applyBorder="1" applyAlignment="1">
      <alignment vertical="center" shrinkToFit="1"/>
    </xf>
    <xf numFmtId="0" fontId="17" fillId="0" borderId="23" xfId="0" applyFont="1" applyBorder="1">
      <alignment vertical="center"/>
    </xf>
    <xf numFmtId="179" fontId="17" fillId="0" borderId="23" xfId="1" applyNumberFormat="1" applyFont="1" applyBorder="1" applyAlignment="1">
      <alignment vertical="center"/>
    </xf>
    <xf numFmtId="179" fontId="19" fillId="0" borderId="23" xfId="1" applyNumberFormat="1" applyFont="1" applyBorder="1" applyAlignment="1">
      <alignment vertical="center"/>
    </xf>
    <xf numFmtId="179" fontId="17" fillId="0" borderId="7" xfId="1" applyNumberFormat="1" applyFont="1" applyFill="1" applyBorder="1" applyAlignment="1">
      <alignment vertical="center"/>
    </xf>
    <xf numFmtId="0" fontId="39" fillId="5" borderId="0" xfId="2" applyNumberFormat="1" applyFont="1" applyFill="1">
      <alignment vertical="center"/>
    </xf>
    <xf numFmtId="0" fontId="11" fillId="0" borderId="6" xfId="0" applyFont="1" applyBorder="1" applyAlignment="1">
      <alignment vertical="top" wrapText="1"/>
    </xf>
    <xf numFmtId="0" fontId="40" fillId="0" borderId="0" xfId="0" applyFont="1">
      <alignment vertical="center"/>
    </xf>
    <xf numFmtId="38" fontId="39" fillId="5" borderId="0" xfId="2" applyFont="1" applyFill="1" applyBorder="1" applyAlignment="1">
      <alignment vertical="center" shrinkToFit="1"/>
    </xf>
    <xf numFmtId="0" fontId="39" fillId="5" borderId="0" xfId="0" applyFont="1" applyFill="1" applyAlignment="1">
      <alignment vertical="center" wrapText="1"/>
    </xf>
    <xf numFmtId="0" fontId="39" fillId="0" borderId="0" xfId="0" applyFont="1" applyAlignment="1">
      <alignment vertical="center" wrapText="1"/>
    </xf>
    <xf numFmtId="176" fontId="11" fillId="4" borderId="3" xfId="0" quotePrefix="1" applyNumberFormat="1" applyFont="1" applyFill="1" applyBorder="1" applyAlignment="1">
      <alignment horizontal="right" vertical="center"/>
    </xf>
    <xf numFmtId="176" fontId="11" fillId="8" borderId="10" xfId="0" quotePrefix="1" applyNumberFormat="1" applyFont="1" applyFill="1" applyBorder="1" applyAlignment="1">
      <alignment horizontal="right" vertical="center"/>
    </xf>
    <xf numFmtId="38" fontId="11" fillId="0" borderId="7" xfId="2" quotePrefix="1" applyFont="1" applyBorder="1" applyAlignment="1">
      <alignment horizontal="right" vertical="center"/>
    </xf>
    <xf numFmtId="38" fontId="11" fillId="0" borderId="7" xfId="2" quotePrefix="1" applyFont="1" applyFill="1" applyBorder="1" applyAlignment="1">
      <alignment horizontal="right" vertical="center"/>
    </xf>
    <xf numFmtId="38" fontId="11" fillId="0" borderId="4" xfId="2" quotePrefix="1" applyFont="1" applyFill="1" applyBorder="1" applyAlignment="1">
      <alignment horizontal="right" vertical="center"/>
    </xf>
    <xf numFmtId="38" fontId="11" fillId="2" borderId="7" xfId="2" quotePrefix="1" applyFont="1" applyFill="1" applyBorder="1" applyAlignment="1">
      <alignment horizontal="right" vertical="center"/>
    </xf>
    <xf numFmtId="38" fontId="11" fillId="2" borderId="1" xfId="2" quotePrefix="1" applyFont="1" applyFill="1" applyBorder="1" applyAlignment="1">
      <alignment horizontal="right" vertical="center"/>
    </xf>
    <xf numFmtId="38" fontId="11" fillId="0" borderId="2" xfId="2" quotePrefix="1" applyFont="1" applyFill="1" applyBorder="1" applyAlignment="1">
      <alignment horizontal="right" vertical="center"/>
    </xf>
    <xf numFmtId="38" fontId="11" fillId="0" borderId="2" xfId="2" applyFont="1" applyFill="1" applyBorder="1" applyAlignment="1">
      <alignment horizontal="right" vertical="center"/>
    </xf>
    <xf numFmtId="38" fontId="11" fillId="2" borderId="2" xfId="2" applyFont="1" applyFill="1" applyBorder="1" applyAlignment="1">
      <alignment horizontal="right" vertical="center"/>
    </xf>
    <xf numFmtId="38" fontId="11" fillId="0" borderId="4" xfId="2" applyFont="1" applyFill="1" applyBorder="1">
      <alignment vertical="center"/>
    </xf>
    <xf numFmtId="38" fontId="11" fillId="2" borderId="4" xfId="2" applyFont="1" applyFill="1" applyBorder="1">
      <alignment vertical="center"/>
    </xf>
    <xf numFmtId="40" fontId="17" fillId="2" borderId="7" xfId="2" applyNumberFormat="1" applyFont="1" applyFill="1" applyBorder="1" applyAlignment="1">
      <alignment horizontal="right" vertical="center"/>
    </xf>
    <xf numFmtId="176" fontId="17" fillId="0" borderId="2" xfId="0" applyNumberFormat="1" applyFont="1" applyBorder="1" applyAlignment="1">
      <alignment horizontal="right" vertical="center"/>
    </xf>
    <xf numFmtId="40" fontId="19" fillId="0" borderId="7" xfId="2" applyNumberFormat="1" applyFont="1" applyFill="1" applyBorder="1" applyAlignment="1">
      <alignment horizontal="right" vertical="center"/>
    </xf>
    <xf numFmtId="176" fontId="26" fillId="0" borderId="0" xfId="0" applyNumberFormat="1" applyFont="1">
      <alignment vertical="center"/>
    </xf>
    <xf numFmtId="0" fontId="26" fillId="0" borderId="0" xfId="0" applyFont="1" applyAlignment="1">
      <alignment horizontal="center" vertical="center"/>
    </xf>
    <xf numFmtId="176" fontId="13" fillId="0" borderId="0" xfId="0" applyNumberFormat="1" applyFont="1" applyAlignment="1">
      <alignment horizontal="right" vertical="center"/>
    </xf>
    <xf numFmtId="176" fontId="26" fillId="0" borderId="0" xfId="0" applyNumberFormat="1" applyFont="1" applyAlignment="1">
      <alignment horizontal="right" vertical="center"/>
    </xf>
    <xf numFmtId="0" fontId="43" fillId="0" borderId="0" xfId="0" applyFont="1">
      <alignment vertical="center"/>
    </xf>
    <xf numFmtId="0" fontId="11" fillId="3" borderId="8" xfId="0" quotePrefix="1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 wrapText="1"/>
    </xf>
    <xf numFmtId="49" fontId="14" fillId="3" borderId="8" xfId="0" applyNumberFormat="1" applyFont="1" applyFill="1" applyBorder="1" applyAlignment="1">
      <alignment horizontal="center" vertical="center"/>
    </xf>
    <xf numFmtId="49" fontId="14" fillId="3" borderId="8" xfId="0" applyNumberFormat="1" applyFont="1" applyFill="1" applyBorder="1" applyAlignment="1">
      <alignment horizontal="center" vertical="center" shrinkToFit="1"/>
    </xf>
    <xf numFmtId="0" fontId="17" fillId="4" borderId="2" xfId="0" applyFont="1" applyFill="1" applyBorder="1" applyAlignment="1">
      <alignment horizontal="left" vertical="center" shrinkToFit="1"/>
    </xf>
    <xf numFmtId="0" fontId="17" fillId="4" borderId="2" xfId="0" applyFont="1" applyFill="1" applyBorder="1" applyAlignment="1">
      <alignment vertical="center" shrinkToFit="1"/>
    </xf>
    <xf numFmtId="176" fontId="17" fillId="4" borderId="2" xfId="2" applyNumberFormat="1" applyFont="1" applyFill="1" applyBorder="1" applyAlignment="1">
      <alignment horizontal="right" vertical="center"/>
    </xf>
    <xf numFmtId="176" fontId="17" fillId="4" borderId="8" xfId="2" applyNumberFormat="1" applyFont="1" applyFill="1" applyBorder="1" applyAlignment="1">
      <alignment horizontal="right" vertical="center"/>
    </xf>
    <xf numFmtId="176" fontId="19" fillId="4" borderId="8" xfId="2" applyNumberFormat="1" applyFont="1" applyFill="1" applyBorder="1" applyAlignment="1">
      <alignment horizontal="right" vertical="center"/>
    </xf>
    <xf numFmtId="38" fontId="11" fillId="0" borderId="0" xfId="2" applyFont="1" applyFill="1" applyBorder="1">
      <alignment vertical="center"/>
    </xf>
    <xf numFmtId="0" fontId="11" fillId="3" borderId="8" xfId="0" applyFont="1" applyFill="1" applyBorder="1" applyAlignment="1">
      <alignment horizontal="center" vertical="center" shrinkToFit="1"/>
    </xf>
    <xf numFmtId="0" fontId="11" fillId="0" borderId="0" xfId="0" applyFont="1" applyAlignment="1">
      <alignment horizontal="left" vertical="center" indent="1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vertical="center" shrinkToFit="1"/>
    </xf>
    <xf numFmtId="0" fontId="11" fillId="0" borderId="0" xfId="0" applyFont="1" applyAlignment="1">
      <alignment horizontal="left" vertical="center"/>
    </xf>
    <xf numFmtId="0" fontId="11" fillId="0" borderId="1" xfId="0" applyFont="1" applyBorder="1">
      <alignment vertical="center"/>
    </xf>
    <xf numFmtId="0" fontId="11" fillId="3" borderId="8" xfId="0" applyFont="1" applyFill="1" applyBorder="1" applyAlignment="1">
      <alignment horizontal="right" vertical="center" shrinkToFit="1"/>
    </xf>
    <xf numFmtId="0" fontId="11" fillId="3" borderId="0" xfId="0" applyFont="1" applyFill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178" fontId="13" fillId="0" borderId="0" xfId="2" applyNumberFormat="1" applyFont="1" applyFill="1" applyAlignment="1">
      <alignment vertical="center" shrinkToFit="1"/>
    </xf>
    <xf numFmtId="178" fontId="13" fillId="2" borderId="0" xfId="2" applyNumberFormat="1" applyFont="1" applyFill="1" applyAlignment="1">
      <alignment vertical="center" shrinkToFit="1"/>
    </xf>
    <xf numFmtId="0" fontId="10" fillId="0" borderId="21" xfId="0" applyFont="1" applyBorder="1">
      <alignment vertical="center"/>
    </xf>
    <xf numFmtId="49" fontId="14" fillId="0" borderId="0" xfId="0" applyNumberFormat="1" applyFont="1" applyAlignment="1">
      <alignment horizontal="center" vertical="center"/>
    </xf>
    <xf numFmtId="184" fontId="13" fillId="0" borderId="0" xfId="0" applyNumberFormat="1" applyFont="1">
      <alignment vertical="center"/>
    </xf>
    <xf numFmtId="176" fontId="11" fillId="2" borderId="0" xfId="0" applyNumberFormat="1" applyFont="1" applyFill="1">
      <alignment vertical="center"/>
    </xf>
    <xf numFmtId="176" fontId="11" fillId="2" borderId="0" xfId="0" applyNumberFormat="1" applyFont="1" applyFill="1" applyAlignment="1">
      <alignment horizontal="right" vertical="center"/>
    </xf>
    <xf numFmtId="176" fontId="14" fillId="2" borderId="0" xfId="0" applyNumberFormat="1" applyFont="1" applyFill="1" applyAlignment="1">
      <alignment horizontal="right" vertical="center"/>
    </xf>
    <xf numFmtId="176" fontId="11" fillId="7" borderId="0" xfId="0" applyNumberFormat="1" applyFont="1" applyFill="1" applyAlignment="1">
      <alignment horizontal="right" vertical="center"/>
    </xf>
    <xf numFmtId="176" fontId="11" fillId="7" borderId="0" xfId="0" applyNumberFormat="1" applyFont="1" applyFill="1">
      <alignment vertical="center"/>
    </xf>
    <xf numFmtId="176" fontId="14" fillId="7" borderId="0" xfId="0" applyNumberFormat="1" applyFont="1" applyFill="1">
      <alignment vertical="center"/>
    </xf>
    <xf numFmtId="0" fontId="13" fillId="4" borderId="9" xfId="0" applyFont="1" applyFill="1" applyBorder="1">
      <alignment vertical="center"/>
    </xf>
    <xf numFmtId="176" fontId="11" fillId="2" borderId="2" xfId="0" applyNumberFormat="1" applyFont="1" applyFill="1" applyBorder="1" applyAlignment="1">
      <alignment horizontal="right" vertical="center"/>
    </xf>
    <xf numFmtId="183" fontId="14" fillId="0" borderId="0" xfId="0" applyNumberFormat="1" applyFont="1" applyAlignment="1">
      <alignment horizontal="right" vertical="center"/>
    </xf>
    <xf numFmtId="0" fontId="4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1" fillId="0" borderId="4" xfId="0" applyFont="1" applyBorder="1">
      <alignment vertical="center"/>
    </xf>
    <xf numFmtId="181" fontId="17" fillId="0" borderId="0" xfId="0" applyNumberFormat="1" applyFont="1">
      <alignment vertical="center"/>
    </xf>
    <xf numFmtId="181" fontId="19" fillId="0" borderId="0" xfId="0" applyNumberFormat="1" applyFont="1">
      <alignment vertical="center"/>
    </xf>
    <xf numFmtId="176" fontId="17" fillId="4" borderId="3" xfId="0" applyNumberFormat="1" applyFont="1" applyFill="1" applyBorder="1">
      <alignment vertical="center"/>
    </xf>
    <xf numFmtId="176" fontId="19" fillId="4" borderId="3" xfId="0" applyNumberFormat="1" applyFont="1" applyFill="1" applyBorder="1">
      <alignment vertical="center"/>
    </xf>
    <xf numFmtId="0" fontId="32" fillId="0" borderId="7" xfId="0" applyFont="1" applyBorder="1">
      <alignment vertical="center"/>
    </xf>
    <xf numFmtId="38" fontId="11" fillId="0" borderId="1" xfId="2" quotePrefix="1" applyFont="1" applyFill="1" applyBorder="1" applyAlignment="1">
      <alignment horizontal="right" vertical="center"/>
    </xf>
    <xf numFmtId="0" fontId="32" fillId="0" borderId="4" xfId="0" applyFont="1" applyBorder="1">
      <alignment vertical="center"/>
    </xf>
    <xf numFmtId="176" fontId="19" fillId="4" borderId="0" xfId="0" applyNumberFormat="1" applyFont="1" applyFill="1">
      <alignment vertical="center"/>
    </xf>
    <xf numFmtId="0" fontId="32" fillId="2" borderId="2" xfId="0" applyFont="1" applyFill="1" applyBorder="1" applyAlignment="1">
      <alignment vertical="center" shrinkToFit="1"/>
    </xf>
    <xf numFmtId="38" fontId="11" fillId="0" borderId="2" xfId="2" applyFont="1" applyFill="1" applyBorder="1">
      <alignment vertical="center"/>
    </xf>
    <xf numFmtId="38" fontId="14" fillId="0" borderId="0" xfId="2" quotePrefix="1" applyFont="1" applyFill="1" applyBorder="1" applyAlignment="1">
      <alignment horizontal="right" vertical="center"/>
    </xf>
    <xf numFmtId="0" fontId="32" fillId="2" borderId="0" xfId="0" applyFont="1" applyFill="1" applyAlignment="1">
      <alignment vertical="center" shrinkToFit="1"/>
    </xf>
    <xf numFmtId="38" fontId="11" fillId="0" borderId="0" xfId="2" quotePrefix="1" applyFont="1" applyFill="1" applyBorder="1" applyAlignment="1">
      <alignment horizontal="right" vertical="center"/>
    </xf>
    <xf numFmtId="0" fontId="32" fillId="2" borderId="1" xfId="0" applyFont="1" applyFill="1" applyBorder="1" applyAlignment="1">
      <alignment vertical="center" shrinkToFit="1"/>
    </xf>
    <xf numFmtId="38" fontId="11" fillId="0" borderId="1" xfId="2" applyFont="1" applyFill="1" applyBorder="1">
      <alignment vertical="center"/>
    </xf>
    <xf numFmtId="38" fontId="11" fillId="2" borderId="1" xfId="2" applyFont="1" applyFill="1" applyBorder="1">
      <alignment vertical="center"/>
    </xf>
    <xf numFmtId="38" fontId="11" fillId="0" borderId="10" xfId="2" quotePrefix="1" applyFont="1" applyFill="1" applyBorder="1" applyAlignment="1">
      <alignment horizontal="right" vertical="center"/>
    </xf>
    <xf numFmtId="38" fontId="14" fillId="0" borderId="10" xfId="2" quotePrefix="1" applyFont="1" applyFill="1" applyBorder="1" applyAlignment="1">
      <alignment horizontal="right" vertical="center"/>
    </xf>
    <xf numFmtId="38" fontId="11" fillId="2" borderId="2" xfId="2" applyFont="1" applyFill="1" applyBorder="1">
      <alignment vertical="center"/>
    </xf>
    <xf numFmtId="0" fontId="3" fillId="0" borderId="0" xfId="0" applyFont="1">
      <alignment vertical="center"/>
    </xf>
    <xf numFmtId="176" fontId="11" fillId="0" borderId="0" xfId="0" quotePrefix="1" applyNumberFormat="1" applyFont="1" applyAlignment="1">
      <alignment horizontal="right" vertical="center"/>
    </xf>
    <xf numFmtId="176" fontId="11" fillId="0" borderId="2" xfId="0" quotePrefix="1" applyNumberFormat="1" applyFont="1" applyBorder="1" applyAlignment="1">
      <alignment horizontal="right" vertical="center"/>
    </xf>
    <xf numFmtId="176" fontId="11" fillId="2" borderId="0" xfId="0" quotePrefix="1" applyNumberFormat="1" applyFont="1" applyFill="1" applyAlignment="1">
      <alignment horizontal="right" vertical="center"/>
    </xf>
    <xf numFmtId="176" fontId="14" fillId="2" borderId="0" xfId="0" quotePrefix="1" applyNumberFormat="1" applyFont="1" applyFill="1" applyAlignment="1">
      <alignment horizontal="right" vertical="center"/>
    </xf>
    <xf numFmtId="0" fontId="11" fillId="4" borderId="0" xfId="0" applyFont="1" applyFill="1">
      <alignment vertical="center"/>
    </xf>
    <xf numFmtId="0" fontId="11" fillId="4" borderId="0" xfId="0" applyFont="1" applyFill="1" applyAlignment="1">
      <alignment vertical="center" shrinkToFit="1"/>
    </xf>
    <xf numFmtId="176" fontId="11" fillId="4" borderId="0" xfId="0" applyNumberFormat="1" applyFont="1" applyFill="1" applyAlignment="1">
      <alignment horizontal="right" vertical="center"/>
    </xf>
    <xf numFmtId="176" fontId="11" fillId="4" borderId="0" xfId="0" quotePrefix="1" applyNumberFormat="1" applyFont="1" applyFill="1" applyAlignment="1">
      <alignment horizontal="right" vertical="center"/>
    </xf>
    <xf numFmtId="176" fontId="14" fillId="4" borderId="0" xfId="0" quotePrefix="1" applyNumberFormat="1" applyFont="1" applyFill="1" applyAlignment="1">
      <alignment horizontal="right" vertical="center"/>
    </xf>
    <xf numFmtId="176" fontId="11" fillId="0" borderId="2" xfId="0" applyNumberFormat="1" applyFont="1" applyBorder="1">
      <alignment vertical="center"/>
    </xf>
    <xf numFmtId="176" fontId="11" fillId="0" borderId="2" xfId="0" quotePrefix="1" applyNumberFormat="1" applyFont="1" applyBorder="1">
      <alignment vertical="center"/>
    </xf>
    <xf numFmtId="0" fontId="13" fillId="8" borderId="10" xfId="0" applyFont="1" applyFill="1" applyBorder="1">
      <alignment vertical="center"/>
    </xf>
    <xf numFmtId="0" fontId="13" fillId="8" borderId="10" xfId="0" applyFont="1" applyFill="1" applyBorder="1" applyAlignment="1">
      <alignment vertical="center" shrinkToFit="1"/>
    </xf>
    <xf numFmtId="176" fontId="11" fillId="8" borderId="10" xfId="0" applyNumberFormat="1" applyFont="1" applyFill="1" applyBorder="1">
      <alignment vertical="center"/>
    </xf>
    <xf numFmtId="0" fontId="11" fillId="3" borderId="8" xfId="0" applyFont="1" applyFill="1" applyBorder="1" applyAlignment="1">
      <alignment horizontal="right" vertical="center"/>
    </xf>
    <xf numFmtId="0" fontId="11" fillId="3" borderId="0" xfId="0" applyFont="1" applyFill="1" applyAlignment="1">
      <alignment horizontal="center" vertical="center"/>
    </xf>
    <xf numFmtId="0" fontId="20" fillId="0" borderId="0" xfId="0" applyFont="1">
      <alignment vertical="center"/>
    </xf>
    <xf numFmtId="176" fontId="17" fillId="0" borderId="0" xfId="0" applyNumberFormat="1" applyFont="1">
      <alignment vertical="center"/>
    </xf>
    <xf numFmtId="176" fontId="19" fillId="0" borderId="7" xfId="0" applyNumberFormat="1" applyFont="1" applyBorder="1">
      <alignment vertical="center"/>
    </xf>
    <xf numFmtId="176" fontId="19" fillId="0" borderId="0" xfId="0" applyNumberFormat="1" applyFont="1">
      <alignment vertical="center"/>
    </xf>
    <xf numFmtId="176" fontId="17" fillId="0" borderId="2" xfId="0" applyNumberFormat="1" applyFont="1" applyBorder="1">
      <alignment vertical="center"/>
    </xf>
    <xf numFmtId="176" fontId="17" fillId="0" borderId="2" xfId="0" quotePrefix="1" applyNumberFormat="1" applyFont="1" applyBorder="1" applyAlignment="1">
      <alignment horizontal="right" vertical="center"/>
    </xf>
    <xf numFmtId="176" fontId="19" fillId="0" borderId="2" xfId="0" quotePrefix="1" applyNumberFormat="1" applyFont="1" applyBorder="1" applyAlignment="1">
      <alignment horizontal="right" vertical="center"/>
    </xf>
    <xf numFmtId="176" fontId="19" fillId="0" borderId="2" xfId="0" applyNumberFormat="1" applyFont="1" applyBorder="1">
      <alignment vertical="center"/>
    </xf>
    <xf numFmtId="176" fontId="17" fillId="0" borderId="7" xfId="0" applyNumberFormat="1" applyFont="1" applyBorder="1">
      <alignment vertical="center"/>
    </xf>
    <xf numFmtId="0" fontId="17" fillId="0" borderId="4" xfId="0" applyFont="1" applyBorder="1">
      <alignment vertical="center"/>
    </xf>
    <xf numFmtId="0" fontId="17" fillId="0" borderId="4" xfId="0" applyFont="1" applyBorder="1" applyAlignment="1">
      <alignment vertical="center" shrinkToFit="1"/>
    </xf>
    <xf numFmtId="179" fontId="17" fillId="0" borderId="4" xfId="1" applyNumberFormat="1" applyFont="1" applyFill="1" applyBorder="1" applyAlignment="1">
      <alignment vertical="center"/>
    </xf>
    <xf numFmtId="179" fontId="19" fillId="0" borderId="4" xfId="1" applyNumberFormat="1" applyFont="1" applyFill="1" applyBorder="1" applyAlignment="1">
      <alignment vertical="center"/>
    </xf>
    <xf numFmtId="0" fontId="17" fillId="0" borderId="8" xfId="0" applyFont="1" applyBorder="1">
      <alignment vertical="center"/>
    </xf>
    <xf numFmtId="179" fontId="17" fillId="0" borderId="8" xfId="1" applyNumberFormat="1" applyFont="1" applyFill="1" applyBorder="1" applyAlignment="1">
      <alignment vertical="center"/>
    </xf>
    <xf numFmtId="179" fontId="19" fillId="0" borderId="8" xfId="1" applyNumberFormat="1" applyFont="1" applyFill="1" applyBorder="1" applyAlignment="1">
      <alignment vertical="center"/>
    </xf>
    <xf numFmtId="182" fontId="19" fillId="0" borderId="0" xfId="0" applyNumberFormat="1" applyFont="1">
      <alignment vertical="center"/>
    </xf>
    <xf numFmtId="0" fontId="17" fillId="2" borderId="7" xfId="0" applyFont="1" applyFill="1" applyBorder="1">
      <alignment vertical="center"/>
    </xf>
    <xf numFmtId="181" fontId="17" fillId="0" borderId="7" xfId="0" applyNumberFormat="1" applyFont="1" applyBorder="1">
      <alignment vertical="center"/>
    </xf>
    <xf numFmtId="179" fontId="17" fillId="0" borderId="2" xfId="1" quotePrefix="1" applyNumberFormat="1" applyFont="1" applyBorder="1" applyAlignment="1">
      <alignment horizontal="right" vertical="center"/>
    </xf>
    <xf numFmtId="0" fontId="17" fillId="0" borderId="7" xfId="0" applyFont="1" applyBorder="1" applyAlignment="1">
      <alignment horizontal="left" vertical="center"/>
    </xf>
    <xf numFmtId="179" fontId="17" fillId="0" borderId="7" xfId="1" quotePrefix="1" applyNumberFormat="1" applyFont="1" applyBorder="1" applyAlignment="1">
      <alignment horizontal="right" vertical="center"/>
    </xf>
    <xf numFmtId="181" fontId="19" fillId="0" borderId="2" xfId="0" applyNumberFormat="1" applyFont="1" applyBorder="1">
      <alignment vertical="center"/>
    </xf>
    <xf numFmtId="181" fontId="19" fillId="6" borderId="7" xfId="0" applyNumberFormat="1" applyFont="1" applyFill="1" applyBorder="1">
      <alignment vertical="center"/>
    </xf>
    <xf numFmtId="0" fontId="17" fillId="0" borderId="24" xfId="0" applyFont="1" applyBorder="1">
      <alignment vertical="center"/>
    </xf>
    <xf numFmtId="0" fontId="17" fillId="0" borderId="24" xfId="0" applyFont="1" applyBorder="1" applyAlignment="1">
      <alignment vertical="center" shrinkToFit="1"/>
    </xf>
    <xf numFmtId="176" fontId="17" fillId="0" borderId="5" xfId="0" applyNumberFormat="1" applyFont="1" applyBorder="1">
      <alignment vertical="center"/>
    </xf>
    <xf numFmtId="176" fontId="19" fillId="0" borderId="5" xfId="0" applyNumberFormat="1" applyFont="1" applyBorder="1">
      <alignment vertical="center"/>
    </xf>
    <xf numFmtId="0" fontId="17" fillId="4" borderId="10" xfId="0" applyFont="1" applyFill="1" applyBorder="1">
      <alignment vertical="center"/>
    </xf>
    <xf numFmtId="0" fontId="17" fillId="4" borderId="10" xfId="0" applyFont="1" applyFill="1" applyBorder="1" applyAlignment="1">
      <alignment vertical="center" shrinkToFit="1"/>
    </xf>
    <xf numFmtId="176" fontId="17" fillId="4" borderId="25" xfId="0" applyNumberFormat="1" applyFont="1" applyFill="1" applyBorder="1">
      <alignment vertical="center"/>
    </xf>
    <xf numFmtId="176" fontId="19" fillId="4" borderId="25" xfId="0" applyNumberFormat="1" applyFont="1" applyFill="1" applyBorder="1">
      <alignment vertical="center"/>
    </xf>
    <xf numFmtId="0" fontId="17" fillId="0" borderId="19" xfId="0" applyFont="1" applyBorder="1">
      <alignment vertical="center"/>
    </xf>
    <xf numFmtId="0" fontId="17" fillId="0" borderId="19" xfId="0" applyFont="1" applyBorder="1" applyAlignment="1">
      <alignment vertical="center" shrinkToFit="1"/>
    </xf>
    <xf numFmtId="179" fontId="17" fillId="0" borderId="19" xfId="1" applyNumberFormat="1" applyFont="1" applyFill="1" applyBorder="1" applyAlignment="1">
      <alignment vertical="center"/>
    </xf>
    <xf numFmtId="179" fontId="19" fillId="0" borderId="19" xfId="1" applyNumberFormat="1" applyFont="1" applyFill="1" applyBorder="1" applyAlignment="1">
      <alignment vertical="center"/>
    </xf>
    <xf numFmtId="0" fontId="17" fillId="0" borderId="20" xfId="0" applyFont="1" applyBorder="1">
      <alignment vertical="center"/>
    </xf>
    <xf numFmtId="0" fontId="17" fillId="0" borderId="20" xfId="0" applyFont="1" applyBorder="1" applyAlignment="1">
      <alignment vertical="center" shrinkToFit="1"/>
    </xf>
    <xf numFmtId="179" fontId="17" fillId="0" borderId="20" xfId="1" applyNumberFormat="1" applyFont="1" applyFill="1" applyBorder="1" applyAlignment="1">
      <alignment vertical="center"/>
    </xf>
    <xf numFmtId="179" fontId="19" fillId="0" borderId="20" xfId="1" applyNumberFormat="1" applyFont="1" applyFill="1" applyBorder="1" applyAlignment="1">
      <alignment vertical="center"/>
    </xf>
    <xf numFmtId="182" fontId="17" fillId="0" borderId="0" xfId="0" applyNumberFormat="1" applyFont="1">
      <alignment vertical="center"/>
    </xf>
    <xf numFmtId="178" fontId="17" fillId="0" borderId="0" xfId="2" applyNumberFormat="1" applyFont="1" applyBorder="1" applyAlignment="1">
      <alignment vertical="center"/>
    </xf>
    <xf numFmtId="176" fontId="19" fillId="2" borderId="3" xfId="0" applyNumberFormat="1" applyFont="1" applyFill="1" applyBorder="1" applyAlignment="1">
      <alignment horizontal="right" vertical="center"/>
    </xf>
    <xf numFmtId="40" fontId="17" fillId="0" borderId="7" xfId="2" applyNumberFormat="1" applyFont="1" applyFill="1" applyBorder="1" applyAlignment="1">
      <alignment horizontal="right" vertical="center"/>
    </xf>
    <xf numFmtId="180" fontId="17" fillId="0" borderId="7" xfId="0" applyNumberFormat="1" applyFont="1" applyBorder="1">
      <alignment vertical="center"/>
    </xf>
    <xf numFmtId="180" fontId="17" fillId="2" borderId="7" xfId="0" applyNumberFormat="1" applyFont="1" applyFill="1" applyBorder="1">
      <alignment vertical="center"/>
    </xf>
    <xf numFmtId="180" fontId="19" fillId="0" borderId="7" xfId="0" applyNumberFormat="1" applyFont="1" applyBorder="1">
      <alignment vertical="center"/>
    </xf>
    <xf numFmtId="180" fontId="17" fillId="0" borderId="4" xfId="0" applyNumberFormat="1" applyFont="1" applyBorder="1">
      <alignment vertical="center"/>
    </xf>
    <xf numFmtId="180" fontId="17" fillId="2" borderId="4" xfId="0" applyNumberFormat="1" applyFont="1" applyFill="1" applyBorder="1">
      <alignment vertical="center"/>
    </xf>
    <xf numFmtId="180" fontId="17" fillId="7" borderId="4" xfId="0" applyNumberFormat="1" applyFont="1" applyFill="1" applyBorder="1">
      <alignment vertical="center"/>
    </xf>
    <xf numFmtId="180" fontId="19" fillId="0" borderId="4" xfId="0" applyNumberFormat="1" applyFont="1" applyBorder="1">
      <alignment vertical="center"/>
    </xf>
    <xf numFmtId="0" fontId="17" fillId="0" borderId="1" xfId="0" applyFont="1" applyBorder="1">
      <alignment vertical="center"/>
    </xf>
    <xf numFmtId="0" fontId="17" fillId="0" borderId="1" xfId="0" applyFont="1" applyBorder="1" applyAlignment="1">
      <alignment vertical="center" shrinkToFit="1"/>
    </xf>
    <xf numFmtId="38" fontId="17" fillId="0" borderId="1" xfId="2" applyFont="1" applyFill="1" applyBorder="1">
      <alignment vertical="center"/>
    </xf>
    <xf numFmtId="38" fontId="17" fillId="7" borderId="1" xfId="2" applyFont="1" applyFill="1" applyBorder="1">
      <alignment vertical="center"/>
    </xf>
    <xf numFmtId="38" fontId="19" fillId="7" borderId="1" xfId="2" applyFont="1" applyFill="1" applyBorder="1">
      <alignment vertical="center"/>
    </xf>
    <xf numFmtId="0" fontId="21" fillId="0" borderId="7" xfId="0" applyFont="1" applyBorder="1" applyAlignment="1">
      <alignment vertical="center" wrapText="1" shrinkToFit="1"/>
    </xf>
    <xf numFmtId="38" fontId="17" fillId="0" borderId="7" xfId="2" applyFont="1" applyFill="1" applyBorder="1">
      <alignment vertical="center"/>
    </xf>
    <xf numFmtId="38" fontId="17" fillId="7" borderId="7" xfId="2" applyFont="1" applyFill="1" applyBorder="1">
      <alignment vertical="center"/>
    </xf>
    <xf numFmtId="38" fontId="19" fillId="7" borderId="7" xfId="2" applyFont="1" applyFill="1" applyBorder="1">
      <alignment vertical="center"/>
    </xf>
    <xf numFmtId="181" fontId="17" fillId="7" borderId="7" xfId="0" applyNumberFormat="1" applyFont="1" applyFill="1" applyBorder="1">
      <alignment vertical="center"/>
    </xf>
    <xf numFmtId="181" fontId="19" fillId="7" borderId="7" xfId="0" applyNumberFormat="1" applyFont="1" applyFill="1" applyBorder="1">
      <alignment vertical="center"/>
    </xf>
    <xf numFmtId="177" fontId="17" fillId="0" borderId="7" xfId="2" applyNumberFormat="1" applyFont="1" applyFill="1" applyBorder="1" applyAlignment="1">
      <alignment vertical="center"/>
    </xf>
    <xf numFmtId="177" fontId="17" fillId="7" borderId="7" xfId="2" applyNumberFormat="1" applyFont="1" applyFill="1" applyBorder="1" applyAlignment="1">
      <alignment vertical="center"/>
    </xf>
    <xf numFmtId="177" fontId="19" fillId="7" borderId="7" xfId="2" applyNumberFormat="1" applyFont="1" applyFill="1" applyBorder="1" applyAlignment="1">
      <alignment vertical="center"/>
    </xf>
    <xf numFmtId="179" fontId="17" fillId="0" borderId="7" xfId="1" applyNumberFormat="1" applyFont="1" applyFill="1" applyBorder="1" applyAlignment="1">
      <alignment horizontal="right" vertical="center"/>
    </xf>
    <xf numFmtId="179" fontId="19" fillId="0" borderId="7" xfId="1" applyNumberFormat="1" applyFont="1" applyFill="1" applyBorder="1" applyAlignment="1">
      <alignment horizontal="right" vertical="center"/>
    </xf>
    <xf numFmtId="179" fontId="19" fillId="7" borderId="4" xfId="1" applyNumberFormat="1" applyFont="1" applyFill="1" applyBorder="1" applyAlignment="1">
      <alignment horizontal="right" vertical="center"/>
    </xf>
    <xf numFmtId="0" fontId="47" fillId="0" borderId="0" xfId="0" applyFont="1">
      <alignment vertical="center"/>
    </xf>
    <xf numFmtId="0" fontId="48" fillId="0" borderId="0" xfId="0" applyFont="1">
      <alignment vertical="center"/>
    </xf>
    <xf numFmtId="0" fontId="17" fillId="0" borderId="6" xfId="0" applyFont="1" applyBorder="1" applyAlignment="1">
      <alignment vertical="center" shrinkToFit="1"/>
    </xf>
    <xf numFmtId="176" fontId="17" fillId="0" borderId="0" xfId="2" applyNumberFormat="1" applyFont="1" applyBorder="1">
      <alignment vertical="center"/>
    </xf>
    <xf numFmtId="176" fontId="19" fillId="0" borderId="0" xfId="2" applyNumberFormat="1" applyFont="1" applyBorder="1">
      <alignment vertical="center"/>
    </xf>
    <xf numFmtId="0" fontId="17" fillId="2" borderId="0" xfId="0" applyFont="1" applyFill="1" applyAlignment="1">
      <alignment vertical="center" shrinkToFit="1"/>
    </xf>
    <xf numFmtId="0" fontId="13" fillId="10" borderId="0" xfId="0" applyFont="1" applyFill="1" applyAlignment="1">
      <alignment vertical="center" shrinkToFit="1"/>
    </xf>
    <xf numFmtId="0" fontId="17" fillId="10" borderId="0" xfId="0" applyFont="1" applyFill="1" applyAlignment="1">
      <alignment vertical="center" shrinkToFit="1"/>
    </xf>
    <xf numFmtId="176" fontId="17" fillId="10" borderId="0" xfId="2" applyNumberFormat="1" applyFont="1" applyFill="1" applyBorder="1" applyAlignment="1">
      <alignment horizontal="right" vertical="center"/>
    </xf>
    <xf numFmtId="0" fontId="17" fillId="7" borderId="0" xfId="0" applyFont="1" applyFill="1" applyAlignment="1">
      <alignment vertical="center" wrapText="1" shrinkToFit="1"/>
    </xf>
    <xf numFmtId="0" fontId="17" fillId="0" borderId="2" xfId="0" applyFont="1" applyBorder="1" applyAlignment="1">
      <alignment horizontal="center" vertical="center" shrinkToFit="1"/>
    </xf>
    <xf numFmtId="176" fontId="17" fillId="4" borderId="19" xfId="0" applyNumberFormat="1" applyFont="1" applyFill="1" applyBorder="1">
      <alignment vertical="center"/>
    </xf>
    <xf numFmtId="176" fontId="19" fillId="4" borderId="19" xfId="0" applyNumberFormat="1" applyFont="1" applyFill="1" applyBorder="1">
      <alignment vertical="center"/>
    </xf>
    <xf numFmtId="0" fontId="20" fillId="0" borderId="0" xfId="0" applyFont="1" applyAlignment="1">
      <alignment vertical="center" shrinkToFit="1"/>
    </xf>
    <xf numFmtId="0" fontId="17" fillId="0" borderId="0" xfId="0" applyFont="1" applyAlignment="1">
      <alignment vertical="top" shrinkToFit="1"/>
    </xf>
    <xf numFmtId="0" fontId="17" fillId="0" borderId="0" xfId="0" applyFont="1" applyAlignment="1">
      <alignment horizontal="left" vertical="center" shrinkToFit="1"/>
    </xf>
    <xf numFmtId="0" fontId="11" fillId="3" borderId="20" xfId="0" quotePrefix="1" applyFont="1" applyFill="1" applyBorder="1" applyAlignment="1">
      <alignment horizontal="center" vertical="center"/>
    </xf>
    <xf numFmtId="0" fontId="14" fillId="3" borderId="20" xfId="0" quotePrefix="1" applyFont="1" applyFill="1" applyBorder="1" applyAlignment="1">
      <alignment horizontal="center" vertical="center"/>
    </xf>
    <xf numFmtId="38" fontId="14" fillId="0" borderId="1" xfId="2" quotePrefix="1" applyFont="1" applyFill="1" applyBorder="1" applyAlignment="1">
      <alignment horizontal="right" vertical="center"/>
    </xf>
    <xf numFmtId="179" fontId="13" fillId="0" borderId="0" xfId="1" applyNumberFormat="1" applyFont="1">
      <alignment vertical="center"/>
    </xf>
    <xf numFmtId="9" fontId="19" fillId="0" borderId="0" xfId="1" applyFont="1">
      <alignment vertical="center"/>
    </xf>
    <xf numFmtId="9" fontId="16" fillId="0" borderId="0" xfId="1" applyFont="1">
      <alignment vertical="center"/>
    </xf>
    <xf numFmtId="185" fontId="17" fillId="2" borderId="0" xfId="2" applyNumberFormat="1" applyFont="1" applyFill="1" applyBorder="1" applyAlignment="1">
      <alignment horizontal="right" vertical="center"/>
    </xf>
    <xf numFmtId="181" fontId="17" fillId="0" borderId="2" xfId="2" applyNumberFormat="1" applyFont="1" applyBorder="1" applyAlignment="1">
      <alignment vertical="center"/>
    </xf>
    <xf numFmtId="181" fontId="19" fillId="0" borderId="2" xfId="2" applyNumberFormat="1" applyFont="1" applyBorder="1" applyAlignment="1">
      <alignment vertical="center"/>
    </xf>
    <xf numFmtId="0" fontId="17" fillId="0" borderId="10" xfId="0" applyFont="1" applyBorder="1" applyAlignment="1">
      <alignment vertical="center" shrinkToFit="1"/>
    </xf>
    <xf numFmtId="0" fontId="17" fillId="0" borderId="26" xfId="0" applyFont="1" applyBorder="1">
      <alignment vertical="center"/>
    </xf>
    <xf numFmtId="181" fontId="17" fillId="0" borderId="26" xfId="2" applyNumberFormat="1" applyFont="1" applyBorder="1" applyAlignment="1">
      <alignment vertical="center"/>
    </xf>
    <xf numFmtId="181" fontId="19" fillId="0" borderId="26" xfId="2" applyNumberFormat="1" applyFont="1" applyBorder="1" applyAlignment="1">
      <alignment vertical="center"/>
    </xf>
    <xf numFmtId="178" fontId="13" fillId="9" borderId="0" xfId="2" applyNumberFormat="1" applyFont="1" applyFill="1">
      <alignment vertical="center"/>
    </xf>
    <xf numFmtId="0" fontId="0" fillId="4" borderId="14" xfId="0" applyFill="1" applyBorder="1">
      <alignment vertical="center"/>
    </xf>
    <xf numFmtId="0" fontId="0" fillId="4" borderId="0" xfId="0" applyFill="1">
      <alignment vertical="center"/>
    </xf>
    <xf numFmtId="0" fontId="0" fillId="4" borderId="15" xfId="0" applyFill="1" applyBorder="1">
      <alignment vertical="center"/>
    </xf>
    <xf numFmtId="0" fontId="41" fillId="4" borderId="0" xfId="0" applyFont="1" applyFill="1">
      <alignment vertical="center"/>
    </xf>
    <xf numFmtId="0" fontId="42" fillId="4" borderId="0" xfId="0" applyFont="1" applyFill="1" applyAlignment="1">
      <alignment horizontal="right" vertical="center"/>
    </xf>
    <xf numFmtId="0" fontId="0" fillId="4" borderId="14" xfId="0" applyFill="1" applyBorder="1" applyAlignment="1">
      <alignment vertical="top"/>
    </xf>
    <xf numFmtId="0" fontId="0" fillId="4" borderId="0" xfId="0" applyFill="1" applyAlignment="1">
      <alignment vertical="top"/>
    </xf>
    <xf numFmtId="0" fontId="27" fillId="4" borderId="0" xfId="0" applyFont="1" applyFill="1" applyAlignment="1">
      <alignment horizontal="left" vertical="top"/>
    </xf>
    <xf numFmtId="0" fontId="0" fillId="4" borderId="15" xfId="0" applyFill="1" applyBorder="1" applyAlignment="1">
      <alignment vertical="top"/>
    </xf>
    <xf numFmtId="0" fontId="0" fillId="2" borderId="0" xfId="0" applyFill="1" applyAlignment="1">
      <alignment vertical="top"/>
    </xf>
    <xf numFmtId="0" fontId="49" fillId="2" borderId="15" xfId="0" applyFont="1" applyFill="1" applyBorder="1" applyAlignment="1">
      <alignment horizontal="right" vertical="center"/>
    </xf>
    <xf numFmtId="0" fontId="0" fillId="2" borderId="18" xfId="0" applyFill="1" applyBorder="1">
      <alignment vertical="center"/>
    </xf>
    <xf numFmtId="0" fontId="32" fillId="0" borderId="2" xfId="0" applyFont="1" applyBorder="1">
      <alignment vertical="center"/>
    </xf>
    <xf numFmtId="38" fontId="11" fillId="2" borderId="4" xfId="2" quotePrefix="1" applyFont="1" applyFill="1" applyBorder="1" applyAlignment="1">
      <alignment horizontal="right" vertical="center"/>
    </xf>
    <xf numFmtId="0" fontId="7" fillId="0" borderId="27" xfId="0" applyFont="1" applyBorder="1">
      <alignment vertical="center"/>
    </xf>
    <xf numFmtId="38" fontId="39" fillId="0" borderId="0" xfId="2" applyFont="1" applyFill="1" applyBorder="1" applyAlignment="1">
      <alignment vertical="center" shrinkToFit="1"/>
    </xf>
    <xf numFmtId="17" fontId="11" fillId="3" borderId="0" xfId="0" applyNumberFormat="1" applyFont="1" applyFill="1" applyAlignment="1">
      <alignment horizontal="center" vertical="center"/>
    </xf>
    <xf numFmtId="176" fontId="17" fillId="0" borderId="26" xfId="0" applyNumberFormat="1" applyFont="1" applyBorder="1">
      <alignment vertical="center"/>
    </xf>
    <xf numFmtId="176" fontId="17" fillId="0" borderId="19" xfId="0" applyNumberFormat="1" applyFont="1" applyBorder="1">
      <alignment vertical="center"/>
    </xf>
    <xf numFmtId="0" fontId="17" fillId="0" borderId="10" xfId="0" applyFont="1" applyBorder="1">
      <alignment vertical="center"/>
    </xf>
    <xf numFmtId="176" fontId="17" fillId="0" borderId="10" xfId="0" applyNumberFormat="1" applyFont="1" applyBorder="1">
      <alignment vertical="center"/>
    </xf>
    <xf numFmtId="0" fontId="13" fillId="0" borderId="10" xfId="0" applyFont="1" applyBorder="1">
      <alignment vertical="center"/>
    </xf>
    <xf numFmtId="0" fontId="12" fillId="0" borderId="10" xfId="0" applyFont="1" applyBorder="1" applyAlignment="1">
      <alignment horizontal="right" vertical="center"/>
    </xf>
    <xf numFmtId="0" fontId="7" fillId="3" borderId="27" xfId="0" applyFont="1" applyFill="1" applyBorder="1">
      <alignment vertical="center"/>
    </xf>
    <xf numFmtId="0" fontId="8" fillId="0" borderId="27" xfId="0" applyFont="1" applyBorder="1">
      <alignment vertical="center"/>
    </xf>
    <xf numFmtId="0" fontId="7" fillId="0" borderId="28" xfId="0" applyFont="1" applyBorder="1">
      <alignment vertical="center"/>
    </xf>
    <xf numFmtId="0" fontId="11" fillId="4" borderId="28" xfId="0" applyFont="1" applyFill="1" applyBorder="1">
      <alignment vertical="center"/>
    </xf>
    <xf numFmtId="0" fontId="11" fillId="4" borderId="28" xfId="0" applyFont="1" applyFill="1" applyBorder="1" applyAlignment="1">
      <alignment vertical="center" shrinkToFit="1"/>
    </xf>
    <xf numFmtId="176" fontId="11" fillId="4" borderId="28" xfId="2" applyNumberFormat="1" applyFont="1" applyFill="1" applyBorder="1" applyAlignment="1">
      <alignment horizontal="right" vertical="center"/>
    </xf>
    <xf numFmtId="176" fontId="14" fillId="4" borderId="28" xfId="2" applyNumberFormat="1" applyFont="1" applyFill="1" applyBorder="1" applyAlignment="1">
      <alignment horizontal="right" vertical="center"/>
    </xf>
    <xf numFmtId="0" fontId="7" fillId="0" borderId="29" xfId="0" applyFont="1" applyBorder="1">
      <alignment vertical="center"/>
    </xf>
    <xf numFmtId="0" fontId="25" fillId="0" borderId="29" xfId="0" applyFont="1" applyBorder="1">
      <alignment vertical="center"/>
    </xf>
    <xf numFmtId="0" fontId="11" fillId="0" borderId="29" xfId="0" applyFont="1" applyBorder="1" applyAlignment="1">
      <alignment horizontal="right" vertical="center"/>
    </xf>
    <xf numFmtId="176" fontId="11" fillId="4" borderId="28" xfId="0" applyNumberFormat="1" applyFont="1" applyFill="1" applyBorder="1">
      <alignment vertical="center"/>
    </xf>
    <xf numFmtId="176" fontId="14" fillId="4" borderId="28" xfId="0" applyNumberFormat="1" applyFont="1" applyFill="1" applyBorder="1">
      <alignment vertical="center"/>
    </xf>
    <xf numFmtId="0" fontId="7" fillId="3" borderId="28" xfId="0" applyFont="1" applyFill="1" applyBorder="1">
      <alignment vertical="center"/>
    </xf>
    <xf numFmtId="0" fontId="8" fillId="0" borderId="28" xfId="0" applyFont="1" applyBorder="1">
      <alignment vertical="center"/>
    </xf>
    <xf numFmtId="0" fontId="13" fillId="4" borderId="28" xfId="0" applyFont="1" applyFill="1" applyBorder="1" applyAlignment="1">
      <alignment vertical="center" shrinkToFit="1"/>
    </xf>
    <xf numFmtId="176" fontId="11" fillId="4" borderId="28" xfId="0" applyNumberFormat="1" applyFont="1" applyFill="1" applyBorder="1" applyAlignment="1">
      <alignment horizontal="right" vertical="center"/>
    </xf>
    <xf numFmtId="176" fontId="14" fillId="4" borderId="28" xfId="0" applyNumberFormat="1" applyFont="1" applyFill="1" applyBorder="1" applyAlignment="1">
      <alignment horizontal="right" vertical="center"/>
    </xf>
    <xf numFmtId="0" fontId="1" fillId="0" borderId="28" xfId="0" applyFont="1" applyBorder="1">
      <alignment vertical="center"/>
    </xf>
    <xf numFmtId="0" fontId="11" fillId="0" borderId="28" xfId="0" applyFont="1" applyBorder="1">
      <alignment vertical="center"/>
    </xf>
    <xf numFmtId="0" fontId="32" fillId="2" borderId="28" xfId="0" applyFont="1" applyFill="1" applyBorder="1" applyAlignment="1">
      <alignment vertical="center" shrinkToFit="1"/>
    </xf>
    <xf numFmtId="38" fontId="11" fillId="0" borderId="28" xfId="2" applyFont="1" applyFill="1" applyBorder="1" applyAlignment="1">
      <alignment horizontal="right" vertical="center"/>
    </xf>
    <xf numFmtId="38" fontId="11" fillId="2" borderId="28" xfId="2" applyFont="1" applyFill="1" applyBorder="1" applyAlignment="1">
      <alignment horizontal="right" vertical="center"/>
    </xf>
    <xf numFmtId="38" fontId="11" fillId="0" borderId="28" xfId="2" quotePrefix="1" applyFont="1" applyFill="1" applyBorder="1" applyAlignment="1">
      <alignment horizontal="right" vertical="center"/>
    </xf>
    <xf numFmtId="38" fontId="14" fillId="0" borderId="28" xfId="2" quotePrefix="1" applyFont="1" applyFill="1" applyBorder="1" applyAlignment="1">
      <alignment horizontal="right" vertical="center"/>
    </xf>
    <xf numFmtId="0" fontId="24" fillId="0" borderId="28" xfId="0" applyFont="1" applyBorder="1" applyAlignment="1">
      <alignment vertical="center" shrinkToFit="1"/>
    </xf>
    <xf numFmtId="0" fontId="8" fillId="0" borderId="28" xfId="0" applyFont="1" applyBorder="1" applyAlignment="1">
      <alignment vertical="center" shrinkToFit="1"/>
    </xf>
    <xf numFmtId="0" fontId="7" fillId="0" borderId="28" xfId="0" applyFont="1" applyBorder="1" applyAlignment="1">
      <alignment vertical="center" shrinkToFit="1"/>
    </xf>
    <xf numFmtId="0" fontId="44" fillId="0" borderId="28" xfId="0" applyFont="1" applyBorder="1">
      <alignment vertical="center"/>
    </xf>
    <xf numFmtId="0" fontId="17" fillId="0" borderId="30" xfId="0" applyFont="1" applyBorder="1">
      <alignment vertical="center"/>
    </xf>
    <xf numFmtId="0" fontId="40" fillId="0" borderId="28" xfId="0" applyFont="1" applyBorder="1">
      <alignment vertical="center"/>
    </xf>
    <xf numFmtId="0" fontId="13" fillId="0" borderId="28" xfId="0" applyFont="1" applyBorder="1">
      <alignment vertical="center"/>
    </xf>
    <xf numFmtId="0" fontId="17" fillId="0" borderId="30" xfId="0" applyFont="1" applyBorder="1" applyAlignment="1">
      <alignment vertical="center" shrinkToFit="1"/>
    </xf>
    <xf numFmtId="0" fontId="25" fillId="0" borderId="28" xfId="0" applyFont="1" applyBorder="1">
      <alignment vertical="center"/>
    </xf>
    <xf numFmtId="0" fontId="37" fillId="3" borderId="31" xfId="0" applyFont="1" applyFill="1" applyBorder="1" applyAlignment="1">
      <alignment horizontal="left" vertical="center" indent="1"/>
    </xf>
    <xf numFmtId="0" fontId="36" fillId="3" borderId="31" xfId="0" applyFont="1" applyFill="1" applyBorder="1">
      <alignment vertical="center"/>
    </xf>
    <xf numFmtId="0" fontId="36" fillId="3" borderId="31" xfId="0" applyFont="1" applyFill="1" applyBorder="1" applyAlignment="1">
      <alignment horizontal="right" vertical="center"/>
    </xf>
    <xf numFmtId="0" fontId="50" fillId="0" borderId="0" xfId="0" applyFont="1" applyAlignment="1">
      <alignment horizontal="right" vertical="center"/>
    </xf>
    <xf numFmtId="49" fontId="14" fillId="3" borderId="0" xfId="0" applyNumberFormat="1" applyFont="1" applyFill="1" applyAlignment="1">
      <alignment horizontal="center" vertical="center" shrinkToFit="1"/>
    </xf>
    <xf numFmtId="38" fontId="11" fillId="4" borderId="1" xfId="2" applyFont="1" applyFill="1" applyBorder="1" applyAlignment="1">
      <alignment horizontal="right" vertical="center"/>
    </xf>
    <xf numFmtId="38" fontId="14" fillId="4" borderId="1" xfId="2" applyFont="1" applyFill="1" applyBorder="1" applyAlignment="1">
      <alignment horizontal="right" vertical="center"/>
    </xf>
    <xf numFmtId="0" fontId="11" fillId="3" borderId="20" xfId="0" applyFont="1" applyFill="1" applyBorder="1" applyAlignment="1">
      <alignment horizontal="center" vertical="center"/>
    </xf>
    <xf numFmtId="38" fontId="14" fillId="4" borderId="6" xfId="2" applyFont="1" applyFill="1" applyBorder="1" applyAlignment="1">
      <alignment horizontal="right" vertical="center"/>
    </xf>
    <xf numFmtId="0" fontId="14" fillId="3" borderId="8" xfId="0" quotePrefix="1" applyFont="1" applyFill="1" applyBorder="1" applyAlignment="1">
      <alignment horizontal="center" vertical="center"/>
    </xf>
    <xf numFmtId="0" fontId="11" fillId="0" borderId="32" xfId="0" applyFont="1" applyBorder="1">
      <alignment vertical="center"/>
    </xf>
    <xf numFmtId="176" fontId="45" fillId="0" borderId="7" xfId="0" applyNumberFormat="1" applyFont="1" applyBorder="1">
      <alignment vertical="center"/>
    </xf>
    <xf numFmtId="176" fontId="46" fillId="0" borderId="7" xfId="0" applyNumberFormat="1" applyFont="1" applyBorder="1">
      <alignment vertical="center"/>
    </xf>
    <xf numFmtId="176" fontId="45" fillId="0" borderId="24" xfId="0" applyNumberFormat="1" applyFont="1" applyBorder="1">
      <alignment vertical="center"/>
    </xf>
    <xf numFmtId="176" fontId="46" fillId="0" borderId="24" xfId="0" applyNumberFormat="1" applyFont="1" applyBorder="1">
      <alignment vertical="center"/>
    </xf>
    <xf numFmtId="0" fontId="12" fillId="0" borderId="32" xfId="0" applyFont="1" applyBorder="1" applyAlignment="1">
      <alignment horizontal="right" vertical="center"/>
    </xf>
    <xf numFmtId="38" fontId="14" fillId="4" borderId="33" xfId="2" applyFont="1" applyFill="1" applyBorder="1" applyAlignment="1">
      <alignment horizontal="right" vertical="center"/>
    </xf>
    <xf numFmtId="176" fontId="11" fillId="0" borderId="33" xfId="2" applyNumberFormat="1" applyFont="1" applyFill="1" applyBorder="1" applyAlignment="1">
      <alignment horizontal="right" vertical="center"/>
    </xf>
    <xf numFmtId="181" fontId="51" fillId="0" borderId="0" xfId="0" applyNumberFormat="1" applyFont="1">
      <alignment vertical="center"/>
    </xf>
    <xf numFmtId="181" fontId="51" fillId="0" borderId="7" xfId="0" applyNumberFormat="1" applyFont="1" applyBorder="1">
      <alignment vertical="center"/>
    </xf>
    <xf numFmtId="176" fontId="45" fillId="7" borderId="7" xfId="0" applyNumberFormat="1" applyFont="1" applyFill="1" applyBorder="1">
      <alignment vertical="center"/>
    </xf>
    <xf numFmtId="38" fontId="45" fillId="7" borderId="7" xfId="2" applyFont="1" applyFill="1" applyBorder="1">
      <alignment vertical="center"/>
    </xf>
    <xf numFmtId="176" fontId="46" fillId="7" borderId="7" xfId="0" applyNumberFormat="1" applyFont="1" applyFill="1" applyBorder="1">
      <alignment vertical="center"/>
    </xf>
    <xf numFmtId="38" fontId="46" fillId="7" borderId="7" xfId="2" applyFont="1" applyFill="1" applyBorder="1">
      <alignment vertical="center"/>
    </xf>
    <xf numFmtId="0" fontId="13" fillId="4" borderId="28" xfId="0" applyFont="1" applyFill="1" applyBorder="1" applyAlignment="1">
      <alignment horizontal="left" vertical="center" shrinkToFit="1"/>
    </xf>
    <xf numFmtId="0" fontId="17" fillId="0" borderId="6" xfId="0" applyFont="1" applyBorder="1" applyAlignment="1">
      <alignment horizontal="left" vertical="center" shrinkToFit="1"/>
    </xf>
    <xf numFmtId="0" fontId="17" fillId="4" borderId="7" xfId="0" applyFont="1" applyFill="1" applyBorder="1" applyAlignment="1">
      <alignment horizontal="left" vertical="center" shrinkToFit="1"/>
    </xf>
    <xf numFmtId="0" fontId="17" fillId="4" borderId="4" xfId="0" applyFont="1" applyFill="1" applyBorder="1" applyAlignment="1">
      <alignment horizontal="left" vertical="center" shrinkToFit="1"/>
    </xf>
    <xf numFmtId="0" fontId="17" fillId="0" borderId="7" xfId="0" applyFont="1" applyBorder="1" applyAlignment="1">
      <alignment horizontal="left" vertical="center" shrinkToFit="1"/>
    </xf>
    <xf numFmtId="0" fontId="17" fillId="0" borderId="2" xfId="0" applyFont="1" applyBorder="1" applyAlignment="1">
      <alignment horizontal="left" vertical="center" shrinkToFit="1"/>
    </xf>
  </cellXfs>
  <cellStyles count="4">
    <cellStyle name="パーセント" xfId="1" builtinId="5"/>
    <cellStyle name="桁区切り" xfId="2" builtinId="6"/>
    <cellStyle name="桁区切り 2" xfId="3" xr:uid="{00000000-0005-0000-0000-000002000000}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3E8A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B2B2B2"/>
      <rgbColor rgb="00DDDDDD"/>
      <rgbColor rgb="00F8F8F8"/>
      <rgbColor rgb="004D4D4D"/>
      <rgbColor rgb="00FFFFCC"/>
      <rgbColor rgb="00CCCCFF"/>
      <rgbColor rgb="00E1F4FF"/>
      <rgbColor rgb="004D4D4D"/>
      <rgbColor rgb="00000080"/>
      <rgbColor rgb="00FF00FF"/>
      <rgbColor rgb="00FFE98B"/>
      <rgbColor rgb="0000FFFF"/>
      <rgbColor rgb="00800080"/>
      <rgbColor rgb="00800000"/>
      <rgbColor rgb="00008080"/>
      <rgbColor rgb="000000FF"/>
      <rgbColor rgb="009BC8FF"/>
      <rgbColor rgb="00CCFFFF"/>
      <rgbColor rgb="00CCFFCC"/>
      <rgbColor rgb="00FFFF99"/>
      <rgbColor rgb="00CCECFF"/>
      <rgbColor rgb="004D4D4D"/>
      <rgbColor rgb="00CC99FF"/>
      <rgbColor rgb="00FFCC99"/>
      <rgbColor rgb="000061D6"/>
      <rgbColor rgb="0033CCCC"/>
      <rgbColor rgb="0099CC00"/>
      <rgbColor rgb="00FFCC00"/>
      <rgbColor rgb="00FF9900"/>
      <rgbColor rgb="00FF6600"/>
      <rgbColor rgb="00666699"/>
      <rgbColor rgb="00DDDDDD"/>
      <rgbColor rgb="00003366"/>
      <rgbColor rgb="000061D6"/>
      <rgbColor rgb="00003300"/>
      <rgbColor rgb="00333300"/>
      <rgbColor rgb="00993300"/>
      <rgbColor rgb="00993366"/>
      <rgbColor rgb="00333399"/>
      <rgbColor rgb="005F5F5F"/>
    </indexedColors>
    <mruColors>
      <color rgb="FFCCFFFF"/>
      <color rgb="FF33CCC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69087178146879"/>
          <c:y val="7.9470198675496692E-2"/>
          <c:w val="0.87393514377030079"/>
          <c:h val="0.758336397377640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連PL!$C$8</c:f>
              <c:strCache>
                <c:ptCount val="1"/>
                <c:pt idx="0">
                  <c:v>Net Sales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6CD-4C27-A050-819D1F5BAFE1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6CD-4C27-A050-819D1F5BAFE1}"/>
              </c:ext>
            </c:extLst>
          </c:dPt>
          <c:dLbls>
            <c:dLbl>
              <c:idx val="0"/>
              <c:layout>
                <c:manualLayout>
                  <c:x val="0"/>
                  <c:y val="-0.3750299481795544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6CD-4C27-A050-819D1F5BAFE1}"/>
                </c:ext>
              </c:extLst>
            </c:dLbl>
            <c:dLbl>
              <c:idx val="1"/>
              <c:layout>
                <c:manualLayout>
                  <c:x val="0"/>
                  <c:y val="-0.3848088700450905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6CD-4C27-A050-819D1F5BAFE1}"/>
                </c:ext>
              </c:extLst>
            </c:dLbl>
            <c:dLbl>
              <c:idx val="2"/>
              <c:layout>
                <c:manualLayout>
                  <c:x val="-4.4202824707772849E-17"/>
                  <c:y val="-0.3651551248401642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6CD-4C27-A050-819D1F5BAFE1}"/>
                </c:ext>
              </c:extLst>
            </c:dLbl>
            <c:dLbl>
              <c:idx val="3"/>
              <c:layout>
                <c:manualLayout>
                  <c:x val="0"/>
                  <c:y val="-0.3731149471700652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6CD-4C27-A050-819D1F5BAFE1}"/>
                </c:ext>
              </c:extLst>
            </c:dLbl>
            <c:dLbl>
              <c:idx val="11"/>
              <c:layout>
                <c:manualLayout>
                  <c:x val="0"/>
                  <c:y val="-0.3688414428965610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6CD-4C27-A050-819D1F5BAFE1}"/>
                </c:ext>
              </c:extLst>
            </c:dLbl>
            <c:dLbl>
              <c:idx val="12"/>
              <c:layout>
                <c:manualLayout>
                  <c:x val="0"/>
                  <c:y val="-0.3674685375866478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6CD-4C27-A050-819D1F5BAFE1}"/>
                </c:ext>
              </c:extLst>
            </c:dLbl>
            <c:dLbl>
              <c:idx val="13"/>
              <c:layout>
                <c:manualLayout>
                  <c:x val="0"/>
                  <c:y val="-0.3762847432532471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6CD-4C27-A050-819D1F5BAFE1}"/>
                </c:ext>
              </c:extLst>
            </c:dLbl>
            <c:dLbl>
              <c:idx val="14"/>
              <c:layout>
                <c:manualLayout>
                  <c:x val="-2.3970421418842516E-3"/>
                  <c:y val="-0.3831203311124570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6CD-4C27-A050-819D1F5BAFE1}"/>
                </c:ext>
              </c:extLst>
            </c:dLbl>
            <c:dLbl>
              <c:idx val="15"/>
              <c:layout>
                <c:manualLayout>
                  <c:x val="-8.8405649415545698E-17"/>
                  <c:y val="-0.3694350225452587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6CD-4C27-A050-819D1F5BAFE1}"/>
                </c:ext>
              </c:extLst>
            </c:dLbl>
            <c:dLbl>
              <c:idx val="16"/>
              <c:layout>
                <c:manualLayout>
                  <c:x val="6.959130108736231E-3"/>
                  <c:y val="-0.3387428494515108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6CD-4C27-A050-819D1F5BAFE1}"/>
                </c:ext>
              </c:extLst>
            </c:dLbl>
            <c:dLbl>
              <c:idx val="17"/>
              <c:layout>
                <c:manualLayout>
                  <c:x val="7.9324894514767926E-3"/>
                  <c:y val="-0.3343741166969513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CD-4C27-A050-819D1F5BAFE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連PL!$D$7:$O$7</c:f>
              <c:strCache>
                <c:ptCount val="11"/>
                <c:pt idx="0">
                  <c:v>46期</c:v>
                </c:pt>
                <c:pt idx="1">
                  <c:v>47期</c:v>
                </c:pt>
                <c:pt idx="2">
                  <c:v>48期</c:v>
                </c:pt>
                <c:pt idx="3">
                  <c:v>49期</c:v>
                </c:pt>
                <c:pt idx="4">
                  <c:v>50期</c:v>
                </c:pt>
                <c:pt idx="5">
                  <c:v>51期</c:v>
                </c:pt>
                <c:pt idx="6">
                  <c:v>52期</c:v>
                </c:pt>
                <c:pt idx="7">
                  <c:v>53期</c:v>
                </c:pt>
                <c:pt idx="8">
                  <c:v>54期</c:v>
                </c:pt>
                <c:pt idx="9">
                  <c:v>55期</c:v>
                </c:pt>
                <c:pt idx="10">
                  <c:v>56期（予）</c:v>
                </c:pt>
              </c:strCache>
            </c:strRef>
          </c:cat>
          <c:val>
            <c:numRef>
              <c:f>連PL!$D$8:$O$8</c:f>
              <c:numCache>
                <c:formatCode>#,##0;"△ "#,##0</c:formatCode>
                <c:ptCount val="11"/>
                <c:pt idx="0">
                  <c:v>30485</c:v>
                </c:pt>
                <c:pt idx="1">
                  <c:v>29792</c:v>
                </c:pt>
                <c:pt idx="2">
                  <c:v>31024</c:v>
                </c:pt>
                <c:pt idx="3">
                  <c:v>30393</c:v>
                </c:pt>
                <c:pt idx="4">
                  <c:v>23641</c:v>
                </c:pt>
                <c:pt idx="5">
                  <c:v>23560</c:v>
                </c:pt>
                <c:pt idx="6">
                  <c:v>22499</c:v>
                </c:pt>
                <c:pt idx="7">
                  <c:v>23218</c:v>
                </c:pt>
                <c:pt idx="8">
                  <c:v>23952</c:v>
                </c:pt>
                <c:pt idx="9">
                  <c:v>23864</c:v>
                </c:pt>
                <c:pt idx="10">
                  <c:v>25500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6CD-4C27-A050-819D1F5BA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98340271"/>
        <c:axId val="1"/>
      </c:barChart>
      <c:catAx>
        <c:axId val="129834027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;&quot;△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98340271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024871698433685"/>
          <c:y val="5.6796574670590426E-2"/>
          <c:w val="0.72746395155312515"/>
          <c:h val="0.5319976669582968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グラフ２!$B$45</c:f>
              <c:strCache>
                <c:ptCount val="1"/>
                <c:pt idx="0">
                  <c:v> 売上高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755-4E23-8A0D-0FFBFA4759B7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1E5-4141-9FC1-6667DB6337C6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グラフ２!$H$44:$S$44</c15:sqref>
                  </c15:fullRef>
                </c:ext>
              </c:extLst>
              <c:f>グラフ２!$I$44:$S$44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 (予)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グラフ２!$H$45:$S$45</c15:sqref>
                  </c15:fullRef>
                </c:ext>
              </c:extLst>
              <c:f>グラフ２!$I$45:$S$45</c:f>
              <c:numCache>
                <c:formatCode>#,##0_);[Red]\(#,##0\)</c:formatCode>
                <c:ptCount val="11"/>
                <c:pt idx="0">
                  <c:v>30485</c:v>
                </c:pt>
                <c:pt idx="1">
                  <c:v>29792</c:v>
                </c:pt>
                <c:pt idx="2">
                  <c:v>31024</c:v>
                </c:pt>
                <c:pt idx="3">
                  <c:v>30393</c:v>
                </c:pt>
                <c:pt idx="4">
                  <c:v>23641</c:v>
                </c:pt>
                <c:pt idx="5">
                  <c:v>23560</c:v>
                </c:pt>
                <c:pt idx="6">
                  <c:v>22499</c:v>
                </c:pt>
                <c:pt idx="7">
                  <c:v>23218</c:v>
                </c:pt>
                <c:pt idx="8">
                  <c:v>23952</c:v>
                </c:pt>
                <c:pt idx="9">
                  <c:v>23864</c:v>
                </c:pt>
                <c:pt idx="10">
                  <c:v>25500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55-4E23-8A0D-0FFBFA475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303202607"/>
        <c:axId val="1"/>
      </c:barChart>
      <c:lineChart>
        <c:grouping val="standard"/>
        <c:varyColors val="0"/>
        <c:ser>
          <c:idx val="0"/>
          <c:order val="1"/>
          <c:tx>
            <c:strRef>
              <c:f>グラフ２!$B$46</c:f>
              <c:strCache>
                <c:ptCount val="1"/>
                <c:pt idx="0">
                  <c:v>売上高
総利益率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3-2755-4E23-8A0D-0FFBFA4759B7}"/>
              </c:ext>
            </c:extLst>
          </c:dPt>
          <c:cat>
            <c:numRef>
              <c:extLst>
                <c:ext xmlns:c15="http://schemas.microsoft.com/office/drawing/2012/chart" uri="{02D57815-91ED-43cb-92C2-25804820EDAC}">
                  <c15:fullRef>
                    <c15:sqref>グラフ２!$H$44:$R$44</c15:sqref>
                  </c15:fullRef>
                </c:ext>
              </c:extLst>
              <c:f>グラフ２!$I$44:$R$44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グラフ２!$H$46:$R$46</c15:sqref>
                  </c15:fullRef>
                </c:ext>
              </c:extLst>
              <c:f>グラフ２!$I$46:$R$46</c:f>
              <c:numCache>
                <c:formatCode>0.0%</c:formatCode>
                <c:ptCount val="10"/>
                <c:pt idx="0">
                  <c:v>1.6921081206192391E-2</c:v>
                </c:pt>
                <c:pt idx="1">
                  <c:v>0.27856648274409734</c:v>
                </c:pt>
                <c:pt idx="2">
                  <c:v>0.32053934198351802</c:v>
                </c:pt>
                <c:pt idx="3">
                  <c:v>0.34667331541973428</c:v>
                </c:pt>
                <c:pt idx="4">
                  <c:v>0.36692096428370508</c:v>
                </c:pt>
                <c:pt idx="5">
                  <c:v>0.39452083702322793</c:v>
                </c:pt>
                <c:pt idx="6">
                  <c:v>0.42348781699852517</c:v>
                </c:pt>
                <c:pt idx="7">
                  <c:v>0.43155561925849828</c:v>
                </c:pt>
                <c:pt idx="8">
                  <c:v>0.38685063716490065</c:v>
                </c:pt>
                <c:pt idx="9">
                  <c:v>0.30558988984830598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755-4E23-8A0D-0FFBFA475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3032026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03202607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45"/>
          <c:min val="-5.000000000000001E-2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5.000000000000001E-2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 baseline="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>
        <a:alpha val="0"/>
      </a:srgbClr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5762689978767"/>
          <c:y val="1.7502917152858809E-2"/>
          <c:w val="0.81961541191390164"/>
          <c:h val="0.625328237120885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グラフ２!$B$47</c:f>
              <c:strCache>
                <c:ptCount val="1"/>
                <c:pt idx="0">
                  <c:v>営業利益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86F-4C6C-9A94-F7211626542A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E5C-4186-8523-9BD4C489E1FD}"/>
              </c:ext>
            </c:extLst>
          </c:dPt>
          <c:cat>
            <c:strLit>
              <c:ptCount val="11"/>
              <c:pt idx="0">
                <c:v>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pt idx="10">
                <c:v>12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グラフ２!$H$47:$S$47</c15:sqref>
                  </c15:fullRef>
                </c:ext>
              </c:extLst>
              <c:f>グラフ２!$I$47:$S$47</c:f>
              <c:numCache>
                <c:formatCode>#,##0_);[Red]\(#,##0\)</c:formatCode>
                <c:ptCount val="11"/>
                <c:pt idx="0">
                  <c:v>-4123</c:v>
                </c:pt>
                <c:pt idx="1">
                  <c:v>2654</c:v>
                </c:pt>
                <c:pt idx="2">
                  <c:v>3351</c:v>
                </c:pt>
                <c:pt idx="3">
                  <c:v>4362</c:v>
                </c:pt>
                <c:pt idx="4">
                  <c:v>2332</c:v>
                </c:pt>
                <c:pt idx="5">
                  <c:v>3449</c:v>
                </c:pt>
                <c:pt idx="6">
                  <c:v>2989</c:v>
                </c:pt>
                <c:pt idx="7">
                  <c:v>2916</c:v>
                </c:pt>
                <c:pt idx="8">
                  <c:v>2183</c:v>
                </c:pt>
                <c:pt idx="9">
                  <c:v>1024</c:v>
                </c:pt>
                <c:pt idx="10">
                  <c:v>2200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グラフ２!$H$44:$S$44</c15:sqref>
                        </c15:formulaRef>
                      </c:ext>
                    </c:extLst>
                    <c:strCache>
                      <c:ptCount val="11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  <c:pt idx="10">
                        <c:v>2025 (予)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786F-4C6C-9A94-F72116265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303199407"/>
        <c:axId val="1"/>
      </c:barChart>
      <c:lineChart>
        <c:grouping val="standard"/>
        <c:varyColors val="0"/>
        <c:ser>
          <c:idx val="0"/>
          <c:order val="1"/>
          <c:tx>
            <c:strRef>
              <c:f>グラフ２!$B$48</c:f>
              <c:strCache>
                <c:ptCount val="1"/>
                <c:pt idx="0">
                  <c:v>売上高
営業利益率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3-786F-4C6C-9A94-F7211626542A}"/>
              </c:ext>
            </c:extLst>
          </c:dPt>
          <c:cat>
            <c:strLit>
              <c:ptCount val="11"/>
              <c:pt idx="0">
                <c:v>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pt idx="10">
                <c:v>12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グラフ２!$H$48:$S$48</c15:sqref>
                  </c15:fullRef>
                </c:ext>
              </c:extLst>
              <c:f>グラフ２!$I$48:$S$48</c:f>
              <c:numCache>
                <c:formatCode>0.0%</c:formatCode>
                <c:ptCount val="11"/>
                <c:pt idx="0">
                  <c:v>-0.13527152082483335</c:v>
                </c:pt>
                <c:pt idx="1">
                  <c:v>8.9096419331777268E-2</c:v>
                </c:pt>
                <c:pt idx="2">
                  <c:v>0.10804232267367407</c:v>
                </c:pt>
                <c:pt idx="3">
                  <c:v>0.14352979233931909</c:v>
                </c:pt>
                <c:pt idx="4">
                  <c:v>9.8680672492839946E-2</c:v>
                </c:pt>
                <c:pt idx="5">
                  <c:v>0.14640415286789327</c:v>
                </c:pt>
                <c:pt idx="6">
                  <c:v>0.13284795412408676</c:v>
                </c:pt>
                <c:pt idx="7">
                  <c:v>0.12559149058081262</c:v>
                </c:pt>
                <c:pt idx="8">
                  <c:v>9.1165067537333583E-2</c:v>
                </c:pt>
                <c:pt idx="9">
                  <c:v>4.2927691266917256E-2</c:v>
                </c:pt>
                <c:pt idx="10">
                  <c:v>8.6274509803921567E-2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グラフ２!$H$44:$S$44</c15:sqref>
                        </c15:formulaRef>
                      </c:ext>
                    </c:extLst>
                    <c:strCache>
                      <c:ptCount val="11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  <c:pt idx="10">
                        <c:v>2025 (予)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4-786F-4C6C-9A94-F72116265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3031994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;[Red]\-#,##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303199407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15"/>
          <c:min val="-0.15000000000000002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3"/>
        <c:crosses val="max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>
        <a:alpha val="0"/>
      </a:srgbClr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88255192076593"/>
          <c:y val="0.17549668874172186"/>
          <c:w val="0.8155522571769902"/>
          <c:h val="0.68874172185430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グラフ２!$B$49</c:f>
              <c:strCache>
                <c:ptCount val="1"/>
                <c:pt idx="0">
                  <c:v>経常利益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80B-4012-8589-5DA9FA7F4243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9F8-48AE-8686-8985CADA5E1A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グラフ２!$H$44:$S$44</c15:sqref>
                  </c15:fullRef>
                </c:ext>
              </c:extLst>
              <c:f>グラフ２!$I$44:$S$44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 (予)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グラフ２!$H$49:$S$49</c15:sqref>
                  </c15:fullRef>
                </c:ext>
              </c:extLst>
              <c:f>グラフ２!$I$49:$S$49</c:f>
              <c:numCache>
                <c:formatCode>#,##0_);[Red]\(#,##0\)</c:formatCode>
                <c:ptCount val="11"/>
                <c:pt idx="0">
                  <c:v>-4081</c:v>
                </c:pt>
                <c:pt idx="1">
                  <c:v>2569</c:v>
                </c:pt>
                <c:pt idx="2">
                  <c:v>3177</c:v>
                </c:pt>
                <c:pt idx="3">
                  <c:v>4341</c:v>
                </c:pt>
                <c:pt idx="4">
                  <c:v>2345</c:v>
                </c:pt>
                <c:pt idx="5">
                  <c:v>3488</c:v>
                </c:pt>
                <c:pt idx="6">
                  <c:v>3003</c:v>
                </c:pt>
                <c:pt idx="7">
                  <c:v>2943</c:v>
                </c:pt>
                <c:pt idx="8">
                  <c:v>2223</c:v>
                </c:pt>
                <c:pt idx="9">
                  <c:v>1072</c:v>
                </c:pt>
                <c:pt idx="10">
                  <c:v>2200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0B-4012-8589-5DA9FA7F4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303217407"/>
        <c:axId val="1"/>
      </c:barChart>
      <c:lineChart>
        <c:grouping val="standard"/>
        <c:varyColors val="0"/>
        <c:ser>
          <c:idx val="0"/>
          <c:order val="1"/>
          <c:tx>
            <c:strRef>
              <c:f>グラフ２!$B$50</c:f>
              <c:strCache>
                <c:ptCount val="1"/>
                <c:pt idx="0">
                  <c:v>売上高
経常利益率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diamond"/>
            <c:size val="8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  <a:miter lim="800000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グラフ２!$H$44:$R$44</c15:sqref>
                  </c15:fullRef>
                </c:ext>
              </c:extLst>
              <c:f>グラフ２!$I$44:$R$44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グラフ２!$H$50:$S$50</c15:sqref>
                  </c15:fullRef>
                </c:ext>
              </c:extLst>
              <c:f>グラフ２!$I$50:$S$50</c:f>
              <c:numCache>
                <c:formatCode>0.0%</c:formatCode>
                <c:ptCount val="11"/>
                <c:pt idx="0">
                  <c:v>-0.1339002035276953</c:v>
                </c:pt>
                <c:pt idx="1">
                  <c:v>8.6251066575132207E-2</c:v>
                </c:pt>
                <c:pt idx="2">
                  <c:v>0.10241609474053152</c:v>
                </c:pt>
                <c:pt idx="3">
                  <c:v>0.14284550509515651</c:v>
                </c:pt>
                <c:pt idx="4">
                  <c:v>9.9228647480985824E-2</c:v>
                </c:pt>
                <c:pt idx="5">
                  <c:v>0.14805769252888601</c:v>
                </c:pt>
                <c:pt idx="6">
                  <c:v>0.1334941682492089</c:v>
                </c:pt>
                <c:pt idx="7">
                  <c:v>0.12677699124359215</c:v>
                </c:pt>
                <c:pt idx="8">
                  <c:v>9.2823201738283415E-2</c:v>
                </c:pt>
                <c:pt idx="9">
                  <c:v>4.4952038164295806E-2</c:v>
                </c:pt>
                <c:pt idx="10">
                  <c:v>8.6274509803921567E-2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145-4092-9CA6-F1515F5E4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291080"/>
        <c:axId val="728289768"/>
      </c:lineChart>
      <c:catAx>
        <c:axId val="13032174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#,##0_ ;[Red]\-#,##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03217407"/>
        <c:crosses val="autoZero"/>
        <c:crossBetween val="between"/>
      </c:valAx>
      <c:valAx>
        <c:axId val="728289768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728291080"/>
        <c:crosses val="max"/>
        <c:crossBetween val="between"/>
      </c:valAx>
      <c:catAx>
        <c:axId val="728291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289768"/>
        <c:crosses val="autoZero"/>
        <c:auto val="0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 baseline="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>
        <a:alpha val="0"/>
      </a:srgbClr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86956521739131"/>
          <c:y val="0.17491805550631545"/>
          <c:w val="0.82260869565217387"/>
          <c:h val="0.6897712000154703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グラフ２!$B$51</c:f>
              <c:strCache>
                <c:ptCount val="1"/>
                <c:pt idx="0">
                  <c:v>当期純利益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10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B9F-417A-834E-34165BC85EC9}"/>
              </c:ext>
            </c:extLst>
          </c:dPt>
          <c:cat>
            <c:strRef>
              <c:f>グラフ２!$I$44:$S$44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 (予)</c:v>
                </c:pt>
              </c:strCache>
            </c:strRef>
          </c:cat>
          <c:val>
            <c:numRef>
              <c:f>グラフ２!$I$51:$S$51</c:f>
              <c:numCache>
                <c:formatCode>#,##0_);[Red]\(#,##0\)</c:formatCode>
                <c:ptCount val="11"/>
                <c:pt idx="0">
                  <c:v>-4707</c:v>
                </c:pt>
                <c:pt idx="1">
                  <c:v>-6094</c:v>
                </c:pt>
                <c:pt idx="2">
                  <c:v>2366</c:v>
                </c:pt>
                <c:pt idx="3">
                  <c:v>4315</c:v>
                </c:pt>
                <c:pt idx="4">
                  <c:v>2034</c:v>
                </c:pt>
                <c:pt idx="5">
                  <c:v>1099</c:v>
                </c:pt>
                <c:pt idx="6">
                  <c:v>2460</c:v>
                </c:pt>
                <c:pt idx="7">
                  <c:v>2051</c:v>
                </c:pt>
                <c:pt idx="8">
                  <c:v>1440</c:v>
                </c:pt>
                <c:pt idx="9">
                  <c:v>603</c:v>
                </c:pt>
                <c:pt idx="10">
                  <c:v>1500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9F-417A-834E-34165BC85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303197007"/>
        <c:axId val="1"/>
      </c:barChart>
      <c:lineChart>
        <c:grouping val="standard"/>
        <c:varyColors val="0"/>
        <c:ser>
          <c:idx val="0"/>
          <c:order val="1"/>
          <c:tx>
            <c:strRef>
              <c:f>グラフ２!$B$52</c:f>
              <c:strCache>
                <c:ptCount val="1"/>
                <c:pt idx="0">
                  <c:v>売上高当期
純利益率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3-7B9F-417A-834E-34165BC85EC9}"/>
              </c:ext>
            </c:extLst>
          </c:dPt>
          <c:cat>
            <c:numRef>
              <c:f>グラフ２!$I$44:$R$44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グラフ２!$I$52:$S$52</c:f>
              <c:numCache>
                <c:formatCode>0.0%</c:formatCode>
                <c:ptCount val="11"/>
                <c:pt idx="0">
                  <c:v>-0.15442584333963605</c:v>
                </c:pt>
                <c:pt idx="1">
                  <c:v>-0.20456663492856375</c:v>
                </c:pt>
                <c:pt idx="2">
                  <c:v>7.6287875716034459E-2</c:v>
                </c:pt>
                <c:pt idx="3">
                  <c:v>0.14200082260552355</c:v>
                </c:pt>
                <c:pt idx="4">
                  <c:v>8.6038037204773446E-2</c:v>
                </c:pt>
                <c:pt idx="5">
                  <c:v>4.6653764821492291E-2</c:v>
                </c:pt>
                <c:pt idx="6">
                  <c:v>0.10936934558359915</c:v>
                </c:pt>
                <c:pt idx="7">
                  <c:v>8.8351067032426442E-2</c:v>
                </c:pt>
                <c:pt idx="8">
                  <c:v>6.0150188541427223E-2</c:v>
                </c:pt>
                <c:pt idx="9">
                  <c:v>2.5275559294947354E-2</c:v>
                </c:pt>
                <c:pt idx="10">
                  <c:v>5.8823529411764705E-2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B9F-417A-834E-34165BC85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303197007"/>
        <c:scaling>
          <c:orientation val="minMax"/>
        </c:scaling>
        <c:delete val="0"/>
        <c:axPos val="b"/>
        <c:numFmt formatCode="General" sourceLinked="1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000"/>
          <c:min val="-8000"/>
        </c:scaling>
        <c:delete val="0"/>
        <c:axPos val="l"/>
        <c:numFmt formatCode="#,##0_ ;[Red]\-#,##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03197007"/>
        <c:crosses val="autoZero"/>
        <c:crossBetween val="between"/>
        <c:minorUnit val="15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15000000000000002"/>
          <c:min val="-0.25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5.000000000000001E-2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 baseline="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>
        <a:alpha val="0"/>
      </a:srgbClr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73247108498309"/>
          <c:y val="0.17549668874172186"/>
          <c:w val="0.79385241884855584"/>
          <c:h val="0.68874172185430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グラフ3!$B$45</c:f>
              <c:strCache>
                <c:ptCount val="1"/>
                <c:pt idx="0">
                  <c:v>流動資産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strLit>
              <c:ptCount val="10"/>
              <c:pt idx="0">
                <c:v>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グラフ3!$H$45:$R$45</c15:sqref>
                  </c15:fullRef>
                </c:ext>
              </c:extLst>
              <c:f>グラフ3!$I$45:$R$45</c:f>
              <c:numCache>
                <c:formatCode>#,##0_);[Red]\(#,##0\)</c:formatCode>
                <c:ptCount val="10"/>
                <c:pt idx="0">
                  <c:v>15492</c:v>
                </c:pt>
                <c:pt idx="1">
                  <c:v>13130</c:v>
                </c:pt>
                <c:pt idx="2">
                  <c:v>13528</c:v>
                </c:pt>
                <c:pt idx="3">
                  <c:v>11931</c:v>
                </c:pt>
                <c:pt idx="4">
                  <c:v>12708</c:v>
                </c:pt>
                <c:pt idx="5">
                  <c:v>13168</c:v>
                </c:pt>
                <c:pt idx="6">
                  <c:v>15150</c:v>
                </c:pt>
                <c:pt idx="7">
                  <c:v>16365</c:v>
                </c:pt>
                <c:pt idx="8">
                  <c:v>17439</c:v>
                </c:pt>
                <c:pt idx="9">
                  <c:v>18059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グラフ3!$H$44:$R$44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A06-44E0-8197-F79E8C494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303198607"/>
        <c:axId val="1"/>
      </c:barChart>
      <c:lineChart>
        <c:grouping val="standard"/>
        <c:varyColors val="0"/>
        <c:ser>
          <c:idx val="0"/>
          <c:order val="1"/>
          <c:tx>
            <c:strRef>
              <c:f>グラフ3!$B$46</c:f>
              <c:strCache>
                <c:ptCount val="1"/>
                <c:pt idx="0">
                  <c:v>流動比率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10"/>
              <c:pt idx="0">
                <c:v>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グラフ3!$H$46:$R$46</c15:sqref>
                  </c15:fullRef>
                </c:ext>
              </c:extLst>
              <c:f>グラフ3!$I$46:$R$46</c:f>
              <c:numCache>
                <c:formatCode>0.0%</c:formatCode>
                <c:ptCount val="10"/>
                <c:pt idx="0">
                  <c:v>1.2539028439350486</c:v>
                </c:pt>
                <c:pt idx="1">
                  <c:v>0.78277170795213902</c:v>
                </c:pt>
                <c:pt idx="2">
                  <c:v>1.5687946867933908</c:v>
                </c:pt>
                <c:pt idx="3">
                  <c:v>1.4474481771688867</c:v>
                </c:pt>
                <c:pt idx="4">
                  <c:v>1.8625964995180888</c:v>
                </c:pt>
                <c:pt idx="5">
                  <c:v>2.1367666282423743</c:v>
                </c:pt>
                <c:pt idx="6">
                  <c:v>2.4831143974843153</c:v>
                </c:pt>
                <c:pt idx="7">
                  <c:v>2.8435446572060603</c:v>
                </c:pt>
                <c:pt idx="8">
                  <c:v>2.8039509641054727</c:v>
                </c:pt>
                <c:pt idx="9">
                  <c:v>2.2396529083269683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グラフ3!$H$44:$R$44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A06-44E0-8197-F79E8C494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3031986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03198607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3"/>
          <c:min val="0.5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>
        <a:alpha val="0"/>
      </a:srgbClr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08415889420878"/>
          <c:y val="0.17491805550631545"/>
          <c:w val="0.80910752201756964"/>
          <c:h val="0.6897712000154703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グラフ3!$B$47</c:f>
              <c:strCache>
                <c:ptCount val="1"/>
                <c:pt idx="0">
                  <c:v>固定資産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グラフ3!$H$44:$R$44</c15:sqref>
                  </c15:fullRef>
                </c:ext>
              </c:extLst>
              <c:f>グラフ3!$I$44:$R$44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グラフ3!$H$47:$R$47</c15:sqref>
                  </c15:fullRef>
                </c:ext>
              </c:extLst>
              <c:f>グラフ3!$I$47:$R$47</c:f>
              <c:numCache>
                <c:formatCode>#,##0_);[Red]\(#,##0\)</c:formatCode>
                <c:ptCount val="10"/>
                <c:pt idx="0">
                  <c:v>10146</c:v>
                </c:pt>
                <c:pt idx="1">
                  <c:v>10182</c:v>
                </c:pt>
                <c:pt idx="2">
                  <c:v>8755</c:v>
                </c:pt>
                <c:pt idx="3">
                  <c:v>9014</c:v>
                </c:pt>
                <c:pt idx="4">
                  <c:v>7932</c:v>
                </c:pt>
                <c:pt idx="5">
                  <c:v>6409</c:v>
                </c:pt>
                <c:pt idx="6">
                  <c:v>5320</c:v>
                </c:pt>
                <c:pt idx="7">
                  <c:v>4468</c:v>
                </c:pt>
                <c:pt idx="8">
                  <c:v>3860</c:v>
                </c:pt>
                <c:pt idx="9">
                  <c:v>4636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44-461C-804C-C6BE91F85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303214207"/>
        <c:axId val="1"/>
      </c:barChart>
      <c:lineChart>
        <c:grouping val="standard"/>
        <c:varyColors val="0"/>
        <c:ser>
          <c:idx val="0"/>
          <c:order val="1"/>
          <c:tx>
            <c:strRef>
              <c:f>グラフ3!$B$48</c:f>
              <c:strCache>
                <c:ptCount val="1"/>
                <c:pt idx="0">
                  <c:v>固定比率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グラフ3!$H$44:$R$48</c15:sqref>
                  </c15:fullRef>
                </c:ext>
              </c:extLst>
              <c:f>グラフ3!$I$44:$R$48</c:f>
              <c:multiLvlStrCache>
                <c:ptCount val="10"/>
                <c:lvl>
                  <c:pt idx="0">
                    <c:v>89.8%</c:v>
                  </c:pt>
                  <c:pt idx="1">
                    <c:v>204.8%</c:v>
                  </c:pt>
                  <c:pt idx="2">
                    <c:v>117.6%</c:v>
                  </c:pt>
                  <c:pt idx="3">
                    <c:v>78.2%</c:v>
                  </c:pt>
                  <c:pt idx="4">
                    <c:v>60.6%</c:v>
                  </c:pt>
                  <c:pt idx="5">
                    <c:v>50.0%</c:v>
                  </c:pt>
                  <c:pt idx="6">
                    <c:v>37.9%</c:v>
                  </c:pt>
                  <c:pt idx="7">
                    <c:v>30.3%</c:v>
                  </c:pt>
                  <c:pt idx="8">
                    <c:v>26.2%</c:v>
                  </c:pt>
                  <c:pt idx="9">
                    <c:v>32.6%</c:v>
                  </c:pt>
                </c:lvl>
                <c:lvl>
                  <c:pt idx="0">
                    <c:v>10,146</c:v>
                  </c:pt>
                  <c:pt idx="1">
                    <c:v>10,182</c:v>
                  </c:pt>
                  <c:pt idx="2">
                    <c:v>8,755</c:v>
                  </c:pt>
                  <c:pt idx="3">
                    <c:v>9,014</c:v>
                  </c:pt>
                  <c:pt idx="4">
                    <c:v>7,932</c:v>
                  </c:pt>
                  <c:pt idx="5">
                    <c:v>6,409</c:v>
                  </c:pt>
                  <c:pt idx="6">
                    <c:v>5,320</c:v>
                  </c:pt>
                  <c:pt idx="7">
                    <c:v>4,468</c:v>
                  </c:pt>
                  <c:pt idx="8">
                    <c:v>3,860</c:v>
                  </c:pt>
                  <c:pt idx="9">
                    <c:v>4,636</c:v>
                  </c:pt>
                </c:lvl>
                <c:lvl>
                  <c:pt idx="0">
                    <c:v>125.4%</c:v>
                  </c:pt>
                  <c:pt idx="1">
                    <c:v>78.3%</c:v>
                  </c:pt>
                  <c:pt idx="2">
                    <c:v>156.9%</c:v>
                  </c:pt>
                  <c:pt idx="3">
                    <c:v>144.7%</c:v>
                  </c:pt>
                  <c:pt idx="4">
                    <c:v>186.3%</c:v>
                  </c:pt>
                  <c:pt idx="5">
                    <c:v>213.7%</c:v>
                  </c:pt>
                  <c:pt idx="6">
                    <c:v>248.3%</c:v>
                  </c:pt>
                  <c:pt idx="7">
                    <c:v>284.4%</c:v>
                  </c:pt>
                  <c:pt idx="8">
                    <c:v>280.4%</c:v>
                  </c:pt>
                  <c:pt idx="9">
                    <c:v>224.0%</c:v>
                  </c:pt>
                </c:lvl>
                <c:lvl>
                  <c:pt idx="0">
                    <c:v>15,492</c:v>
                  </c:pt>
                  <c:pt idx="1">
                    <c:v>13,130</c:v>
                  </c:pt>
                  <c:pt idx="2">
                    <c:v>13,528</c:v>
                  </c:pt>
                  <c:pt idx="3">
                    <c:v>11,931</c:v>
                  </c:pt>
                  <c:pt idx="4">
                    <c:v>12,708</c:v>
                  </c:pt>
                  <c:pt idx="5">
                    <c:v>13,168</c:v>
                  </c:pt>
                  <c:pt idx="6">
                    <c:v>15,150</c:v>
                  </c:pt>
                  <c:pt idx="7">
                    <c:v>16,365</c:v>
                  </c:pt>
                  <c:pt idx="8">
                    <c:v>17,439</c:v>
                  </c:pt>
                  <c:pt idx="9">
                    <c:v>18,059</c:v>
                  </c:pt>
                </c:lvl>
                <c:lvl>
                  <c:pt idx="0">
                    <c:v>2015</c:v>
                  </c:pt>
                  <c:pt idx="1">
                    <c:v>2016</c:v>
                  </c:pt>
                  <c:pt idx="2">
                    <c:v>2017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2020</c:v>
                  </c:pt>
                  <c:pt idx="6">
                    <c:v>2021</c:v>
                  </c:pt>
                  <c:pt idx="7">
                    <c:v>2022</c:v>
                  </c:pt>
                  <c:pt idx="8">
                    <c:v>2023</c:v>
                  </c:pt>
                  <c:pt idx="9">
                    <c:v>2024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グラフ3!$H$48:$R$48</c15:sqref>
                  </c15:fullRef>
                </c:ext>
              </c:extLst>
              <c:f>グラフ3!$I$48:$R$48</c:f>
              <c:numCache>
                <c:formatCode>0.0%</c:formatCode>
                <c:ptCount val="10"/>
                <c:pt idx="0">
                  <c:v>0.89801525371798097</c:v>
                </c:pt>
                <c:pt idx="1">
                  <c:v>2.0479031474309362</c:v>
                </c:pt>
                <c:pt idx="2">
                  <c:v>1.1757596862226036</c:v>
                </c:pt>
                <c:pt idx="3">
                  <c:v>0.7820353310713416</c:v>
                </c:pt>
                <c:pt idx="4">
                  <c:v>0.60628114193826232</c:v>
                </c:pt>
                <c:pt idx="5">
                  <c:v>0.49983700653533603</c:v>
                </c:pt>
                <c:pt idx="6">
                  <c:v>0.37904085095584994</c:v>
                </c:pt>
                <c:pt idx="7">
                  <c:v>0.30300096995775377</c:v>
                </c:pt>
                <c:pt idx="8">
                  <c:v>0.26182674443607123</c:v>
                </c:pt>
                <c:pt idx="9">
                  <c:v>0.32606262566255884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44-461C-804C-C6BE91F85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3032142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03214207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3"/>
          <c:min val="0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0.5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>
        <a:alpha val="0"/>
      </a:srgbClr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73247108498309"/>
          <c:y val="0.17549668874172186"/>
          <c:w val="0.79385241884855584"/>
          <c:h val="0.68874172185430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グラフ3!$B$49</c:f>
              <c:strCache>
                <c:ptCount val="1"/>
                <c:pt idx="0">
                  <c:v>自己資本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strLit>
              <c:ptCount val="10"/>
              <c:pt idx="0">
                <c:v>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グラフ3!$H$49:$R$49</c15:sqref>
                  </c15:fullRef>
                </c:ext>
              </c:extLst>
              <c:f>グラフ3!$I$49:$R$49</c:f>
              <c:numCache>
                <c:formatCode>#,##0_);[Red]\(#,##0\)</c:formatCode>
                <c:ptCount val="10"/>
                <c:pt idx="0">
                  <c:v>11299</c:v>
                </c:pt>
                <c:pt idx="1">
                  <c:v>4971</c:v>
                </c:pt>
                <c:pt idx="2">
                  <c:v>7446</c:v>
                </c:pt>
                <c:pt idx="3">
                  <c:v>11527</c:v>
                </c:pt>
                <c:pt idx="4">
                  <c:v>13084</c:v>
                </c:pt>
                <c:pt idx="5">
                  <c:v>12822</c:v>
                </c:pt>
                <c:pt idx="6">
                  <c:v>14037</c:v>
                </c:pt>
                <c:pt idx="7">
                  <c:v>14748</c:v>
                </c:pt>
                <c:pt idx="8">
                  <c:v>14742</c:v>
                </c:pt>
                <c:pt idx="9">
                  <c:v>14220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グラフ3!$H$44:$R$44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05B-4411-A010-0A38CDCD99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303216607"/>
        <c:axId val="1"/>
      </c:barChart>
      <c:lineChart>
        <c:grouping val="standard"/>
        <c:varyColors val="0"/>
        <c:ser>
          <c:idx val="0"/>
          <c:order val="1"/>
          <c:tx>
            <c:strRef>
              <c:f>グラフ3!$B$50</c:f>
              <c:strCache>
                <c:ptCount val="1"/>
                <c:pt idx="0">
                  <c:v>自己資本
比率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10"/>
              <c:pt idx="0">
                <c:v>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グラフ3!$H$50:$R$50</c15:sqref>
                  </c15:fullRef>
                </c:ext>
              </c:extLst>
              <c:f>グラフ3!$I$50:$R$50</c:f>
              <c:numCache>
                <c:formatCode>0.0%</c:formatCode>
                <c:ptCount val="10"/>
                <c:pt idx="0">
                  <c:v>0.44070786105348392</c:v>
                </c:pt>
                <c:pt idx="1">
                  <c:v>0.21327441406488776</c:v>
                </c:pt>
                <c:pt idx="2">
                  <c:v>0.33416125359216825</c:v>
                </c:pt>
                <c:pt idx="3">
                  <c:v>0.55033651185226107</c:v>
                </c:pt>
                <c:pt idx="4">
                  <c:v>0.63389852794309398</c:v>
                </c:pt>
                <c:pt idx="5">
                  <c:v>0.65496254700778567</c:v>
                </c:pt>
                <c:pt idx="6">
                  <c:v>0.68569687202422791</c:v>
                </c:pt>
                <c:pt idx="7">
                  <c:v>0.70789323396632264</c:v>
                </c:pt>
                <c:pt idx="8">
                  <c:v>0.6921775601531297</c:v>
                </c:pt>
                <c:pt idx="9">
                  <c:v>0.62655076074332094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グラフ3!$H$44:$R$44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05B-4411-A010-0A38CDCD99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3032166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8000"/>
          <c:min val="0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03216607"/>
        <c:crosses val="autoZero"/>
        <c:crossBetween val="between"/>
        <c:majorUnit val="5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0.2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>
        <a:alpha val="0"/>
      </a:srgbClr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086956521739126E-2"/>
          <c:y val="1.875000615157682E-2"/>
          <c:w val="0.74318371220546575"/>
          <c:h val="0.70154911468146808"/>
        </c:manualLayout>
      </c:layout>
      <c:lineChart>
        <c:grouping val="standard"/>
        <c:varyColors val="0"/>
        <c:ser>
          <c:idx val="1"/>
          <c:order val="0"/>
          <c:tx>
            <c:strRef>
              <c:f>グラフ3!$B$51</c:f>
              <c:strCache>
                <c:ptCount val="1"/>
                <c:pt idx="0">
                  <c:v>総資産
回転率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0"/>
              <c:pt idx="0">
                <c:v>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グラフ3!$H$51:$R$51</c15:sqref>
                  </c15:fullRef>
                </c:ext>
              </c:extLst>
              <c:f>グラフ3!$I$51:$R$51</c:f>
              <c:numCache>
                <c:formatCode>#,##0.0;[Red]\-#,##0.0</c:formatCode>
                <c:ptCount val="10"/>
                <c:pt idx="0">
                  <c:v>1.1672393654282411</c:v>
                </c:pt>
                <c:pt idx="1">
                  <c:v>1.2172425477486484</c:v>
                </c:pt>
                <c:pt idx="2">
                  <c:v>1.3608546102107693</c:v>
                </c:pt>
                <c:pt idx="3">
                  <c:v>1.4061551905360108</c:v>
                </c:pt>
                <c:pt idx="4">
                  <c:v>1.1369747727604071</c:v>
                </c:pt>
                <c:pt idx="5">
                  <c:v>1.1716477795976692</c:v>
                </c:pt>
                <c:pt idx="6">
                  <c:v>1.1236058378315106</c:v>
                </c:pt>
                <c:pt idx="7">
                  <c:v>1.1242562459266749</c:v>
                </c:pt>
                <c:pt idx="8">
                  <c:v>1.1370156267800857</c:v>
                </c:pt>
                <c:pt idx="9">
                  <c:v>1.0848449591973004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グラフ3!$H$44:$R$44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1B2-412F-B928-CA5E1B674050}"/>
            </c:ext>
          </c:extLst>
        </c:ser>
        <c:ser>
          <c:idx val="0"/>
          <c:order val="1"/>
          <c:tx>
            <c:strRef>
              <c:f>グラフ3!$B$52</c:f>
              <c:strCache>
                <c:ptCount val="1"/>
                <c:pt idx="0">
                  <c:v>固定資産
回転率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10"/>
              <c:pt idx="0">
                <c:v>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グラフ3!$H$52:$R$52</c15:sqref>
                  </c15:fullRef>
                </c:ext>
              </c:extLst>
              <c:f>グラフ3!$I$52:$R$52</c:f>
              <c:numCache>
                <c:formatCode>#,##0.0;[Red]\-#,##0.0</c:formatCode>
                <c:ptCount val="10"/>
                <c:pt idx="0">
                  <c:v>2.9606275675203211</c:v>
                </c:pt>
                <c:pt idx="1">
                  <c:v>2.9310701767149716</c:v>
                </c:pt>
                <c:pt idx="2">
                  <c:v>3.276607317156115</c:v>
                </c:pt>
                <c:pt idx="3">
                  <c:v>3.4208197766369675</c:v>
                </c:pt>
                <c:pt idx="4">
                  <c:v>2.7899812892646643</c:v>
                </c:pt>
                <c:pt idx="5">
                  <c:v>3.2856042288836642</c:v>
                </c:pt>
                <c:pt idx="6">
                  <c:v>3.836300931830817</c:v>
                </c:pt>
                <c:pt idx="7">
                  <c:v>4.7436845637014873</c:v>
                </c:pt>
                <c:pt idx="8">
                  <c:v>5.7518631616698794</c:v>
                </c:pt>
                <c:pt idx="9">
                  <c:v>5.6172028179838307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グラフ3!$H$44:$R$44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1B2-412F-B928-CA5E1B674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3209407"/>
        <c:axId val="1"/>
      </c:lineChart>
      <c:catAx>
        <c:axId val="13032094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03209407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>
        <a:alpha val="0"/>
      </a:srgbClr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649272477954477E-2"/>
          <c:y val="0.18211920529801323"/>
          <c:w val="0.77757754010223012"/>
          <c:h val="0.662251655629139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グラフ４!$B$46</c:f>
              <c:strCache>
                <c:ptCount val="1"/>
                <c:pt idx="0">
                  <c:v>当期純利益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グラフ４!$H$44:$S$44</c15:sqref>
                  </c15:fullRef>
                </c:ext>
              </c:extLst>
              <c:f>グラフ４!$I$44:$S$44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グラフ４!$H$46:$R$46</c15:sqref>
                  </c15:fullRef>
                </c:ext>
              </c:extLst>
              <c:f>グラフ４!$I$46:$R$46</c:f>
              <c:numCache>
                <c:formatCode>#,##0_);[Red]\(#,##0\)</c:formatCode>
                <c:ptCount val="10"/>
                <c:pt idx="0">
                  <c:v>-4707</c:v>
                </c:pt>
                <c:pt idx="1">
                  <c:v>-6094</c:v>
                </c:pt>
                <c:pt idx="2">
                  <c:v>2366</c:v>
                </c:pt>
                <c:pt idx="3">
                  <c:v>4315</c:v>
                </c:pt>
                <c:pt idx="4">
                  <c:v>2034</c:v>
                </c:pt>
                <c:pt idx="5">
                  <c:v>1099</c:v>
                </c:pt>
                <c:pt idx="6">
                  <c:v>2460</c:v>
                </c:pt>
                <c:pt idx="7">
                  <c:v>2051</c:v>
                </c:pt>
                <c:pt idx="8">
                  <c:v>1440</c:v>
                </c:pt>
                <c:pt idx="9">
                  <c:v>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C1-495C-B14E-9187821E8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"/>
        <c:axId val="4"/>
      </c:barChart>
      <c:lineChart>
        <c:grouping val="standard"/>
        <c:varyColors val="0"/>
        <c:ser>
          <c:idx val="1"/>
          <c:order val="1"/>
          <c:tx>
            <c:strRef>
              <c:f>グラフ４!$B$45</c:f>
              <c:strCache>
                <c:ptCount val="1"/>
                <c:pt idx="0">
                  <c:v>自己資本
利益率[ROE]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グラフ４!$H$44:$R$44</c15:sqref>
                  </c15:fullRef>
                </c:ext>
              </c:extLst>
              <c:f>グラフ４!$I$44:$R$44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グラフ４!$H$45:$R$45</c15:sqref>
                  </c15:fullRef>
                </c:ext>
              </c:extLst>
              <c:f>グラフ４!$I$45:$R$45</c:f>
              <c:numCache>
                <c:formatCode>0.0%</c:formatCode>
                <c:ptCount val="10"/>
                <c:pt idx="0">
                  <c:v>-0.3376927714933381</c:v>
                </c:pt>
                <c:pt idx="1">
                  <c:v>-0.74912836823527396</c:v>
                </c:pt>
                <c:pt idx="2">
                  <c:v>0.3811829483534927</c:v>
                </c:pt>
                <c:pt idx="3">
                  <c:v>0.4549400793797615</c:v>
                </c:pt>
                <c:pt idx="4">
                  <c:v>0.16529443148824158</c:v>
                </c:pt>
                <c:pt idx="5">
                  <c:v>8.4858499751706548E-2</c:v>
                </c:pt>
                <c:pt idx="6">
                  <c:v>0.18323099965722131</c:v>
                </c:pt>
                <c:pt idx="7">
                  <c:v>0.14253167981698475</c:v>
                </c:pt>
                <c:pt idx="8">
                  <c:v>9.7709607353752254E-2</c:v>
                </c:pt>
                <c:pt idx="9">
                  <c:v>4.1651460462762704E-2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C1-495C-B14E-9187821E8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3195407"/>
        <c:axId val="1"/>
      </c:lineChart>
      <c:catAx>
        <c:axId val="13031954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-0.8"/>
        </c:scaling>
        <c:delete val="0"/>
        <c:axPos val="l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03195407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5000"/>
          <c:min val="-6500"/>
        </c:scaling>
        <c:delete val="0"/>
        <c:axPos val="r"/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inorUnit val="1000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>
        <a:alpha val="0"/>
      </a:srgbClr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9087178146879"/>
          <c:y val="0.18211920529801323"/>
          <c:w val="0.76853594079871579"/>
          <c:h val="0.66225165562913912"/>
        </c:manualLayout>
      </c:layout>
      <c:lineChart>
        <c:grouping val="standard"/>
        <c:varyColors val="0"/>
        <c:ser>
          <c:idx val="1"/>
          <c:order val="0"/>
          <c:tx>
            <c:strRef>
              <c:f>グラフ４!$B$49</c:f>
              <c:strCache>
                <c:ptCount val="1"/>
                <c:pt idx="0">
                  <c:v>1株当たり
当期純利益
[EPS]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10"/>
              <c:pt idx="0">
                <c:v>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グラフ４!$H$49:$R$49</c15:sqref>
                  </c15:fullRef>
                </c:ext>
              </c:extLst>
              <c:f>グラフ４!$I$49:$R$49</c:f>
              <c:numCache>
                <c:formatCode>#,##0.0;[Red]\-#,##0.0</c:formatCode>
                <c:ptCount val="10"/>
                <c:pt idx="0">
                  <c:v>-290.60000000000002</c:v>
                </c:pt>
                <c:pt idx="1">
                  <c:v>-376.22</c:v>
                </c:pt>
                <c:pt idx="2">
                  <c:v>146.1</c:v>
                </c:pt>
                <c:pt idx="3">
                  <c:v>266.42</c:v>
                </c:pt>
                <c:pt idx="4">
                  <c:v>125.56</c:v>
                </c:pt>
                <c:pt idx="5">
                  <c:v>67.849999999999994</c:v>
                </c:pt>
                <c:pt idx="6">
                  <c:v>151.91</c:v>
                </c:pt>
                <c:pt idx="7">
                  <c:v>126.64</c:v>
                </c:pt>
                <c:pt idx="8">
                  <c:v>88.94</c:v>
                </c:pt>
                <c:pt idx="9">
                  <c:v>37.229999999999997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グラフ４!$H$44:$R$44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534-437F-9B29-281D75067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3195807"/>
        <c:axId val="1"/>
      </c:lineChart>
      <c:lineChart>
        <c:grouping val="standard"/>
        <c:varyColors val="0"/>
        <c:ser>
          <c:idx val="0"/>
          <c:order val="1"/>
          <c:tx>
            <c:strRef>
              <c:f>グラフ４!$B$50</c:f>
              <c:strCache>
                <c:ptCount val="1"/>
                <c:pt idx="0">
                  <c:v>１株当たり
純資産額[BPS]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0"/>
              <c:pt idx="0">
                <c:v>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グラフ４!$H$50:$R$50</c15:sqref>
                  </c15:fullRef>
                </c:ext>
              </c:extLst>
              <c:f>グラフ４!$I$50:$R$50</c:f>
              <c:numCache>
                <c:formatCode>#,##0.0;[Red]\-#,##0.0</c:formatCode>
                <c:ptCount val="10"/>
                <c:pt idx="0">
                  <c:v>696.7</c:v>
                </c:pt>
                <c:pt idx="1">
                  <c:v>306.91000000000003</c:v>
                </c:pt>
                <c:pt idx="2">
                  <c:v>459.66</c:v>
                </c:pt>
                <c:pt idx="3">
                  <c:v>711.58</c:v>
                </c:pt>
                <c:pt idx="4">
                  <c:v>807.69</c:v>
                </c:pt>
                <c:pt idx="5">
                  <c:v>791.54</c:v>
                </c:pt>
                <c:pt idx="6">
                  <c:v>866.53</c:v>
                </c:pt>
                <c:pt idx="7">
                  <c:v>910.41</c:v>
                </c:pt>
                <c:pt idx="8">
                  <c:v>910.08</c:v>
                </c:pt>
                <c:pt idx="9">
                  <c:v>877.85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グラフ４!$H$44:$R$44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534-437F-9B29-281D75067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30319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;[Red]\-#,##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03195807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_);[Red]\(#,##0\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>
        <a:alpha val="0"/>
      </a:srgbClr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93321616871705"/>
          <c:y val="8.2781456953642391E-2"/>
          <c:w val="0.87081284379682422"/>
          <c:h val="0.78145695364238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連PL!$C$12</c:f>
              <c:strCache>
                <c:ptCount val="1"/>
                <c:pt idx="0">
                  <c:v>Operating Income(Loss)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19B-46C6-928F-4AF197215DBB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19B-46C6-928F-4AF197215DBB}"/>
              </c:ext>
            </c:extLst>
          </c:dPt>
          <c:dLbls>
            <c:dLbl>
              <c:idx val="0"/>
              <c:layout>
                <c:manualLayout>
                  <c:x val="1.3179635498111067E-3"/>
                  <c:y val="-0.1696806216054676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19B-46C6-928F-4AF197215DBB}"/>
                </c:ext>
              </c:extLst>
            </c:dLbl>
            <c:dLbl>
              <c:idx val="1"/>
              <c:layout>
                <c:manualLayout>
                  <c:x val="6.1197754498613643E-3"/>
                  <c:y val="-0.1879339587502057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19B-46C6-928F-4AF197215DBB}"/>
                </c:ext>
              </c:extLst>
            </c:dLbl>
            <c:dLbl>
              <c:idx val="2"/>
              <c:layout>
                <c:manualLayout>
                  <c:x val="1.0832099414638197E-2"/>
                  <c:y val="-0.1756025051324030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19B-46C6-928F-4AF197215DBB}"/>
                </c:ext>
              </c:extLst>
            </c:dLbl>
            <c:dLbl>
              <c:idx val="3"/>
              <c:layout>
                <c:manualLayout>
                  <c:x val="9.6021477104466062E-3"/>
                  <c:y val="-0.1837755429086215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19B-46C6-928F-4AF197215DBB}"/>
                </c:ext>
              </c:extLst>
            </c:dLbl>
            <c:dLbl>
              <c:idx val="11"/>
              <c:layout>
                <c:manualLayout>
                  <c:x val="-2.6291001849724849E-3"/>
                  <c:y val="-0.1955240248434292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19B-46C6-928F-4AF197215DBB}"/>
                </c:ext>
              </c:extLst>
            </c:dLbl>
            <c:dLbl>
              <c:idx val="12"/>
              <c:layout>
                <c:manualLayout>
                  <c:x val="6.344786866492304E-3"/>
                  <c:y val="-0.1891513560804899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19B-46C6-928F-4AF197215DBB}"/>
                </c:ext>
              </c:extLst>
            </c:dLbl>
            <c:dLbl>
              <c:idx val="13"/>
              <c:layout>
                <c:manualLayout>
                  <c:x val="-5.7991872281342686E-4"/>
                  <c:y val="-0.1876548599741864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19B-46C6-928F-4AF197215DBB}"/>
                </c:ext>
              </c:extLst>
            </c:dLbl>
            <c:dLbl>
              <c:idx val="14"/>
              <c:layout>
                <c:manualLayout>
                  <c:x val="5.3323738750582364E-4"/>
                  <c:y val="-0.216342264147674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19B-46C6-928F-4AF197215DBB}"/>
                </c:ext>
              </c:extLst>
            </c:dLbl>
            <c:dLbl>
              <c:idx val="15"/>
              <c:layout>
                <c:manualLayout>
                  <c:x val="-6.602549022321243E-3"/>
                  <c:y val="-0.1608426669438597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19B-46C6-928F-4AF197215DBB}"/>
                </c:ext>
              </c:extLst>
            </c:dLbl>
            <c:dLbl>
              <c:idx val="16"/>
              <c:layout>
                <c:manualLayout>
                  <c:x val="3.3451881783668116E-3"/>
                  <c:y val="-0.1932649012932789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19B-46C6-928F-4AF197215DBB}"/>
                </c:ext>
              </c:extLst>
            </c:dLbl>
            <c:dLbl>
              <c:idx val="17"/>
              <c:layout>
                <c:manualLayout>
                  <c:x val="-2.5541886350322202E-3"/>
                  <c:y val="-0.1683629150316606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19B-46C6-928F-4AF197215DB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連PL!$D$7:$O$7</c:f>
              <c:strCache>
                <c:ptCount val="11"/>
                <c:pt idx="0">
                  <c:v>46期</c:v>
                </c:pt>
                <c:pt idx="1">
                  <c:v>47期</c:v>
                </c:pt>
                <c:pt idx="2">
                  <c:v>48期</c:v>
                </c:pt>
                <c:pt idx="3">
                  <c:v>49期</c:v>
                </c:pt>
                <c:pt idx="4">
                  <c:v>50期</c:v>
                </c:pt>
                <c:pt idx="5">
                  <c:v>51期</c:v>
                </c:pt>
                <c:pt idx="6">
                  <c:v>52期</c:v>
                </c:pt>
                <c:pt idx="7">
                  <c:v>53期</c:v>
                </c:pt>
                <c:pt idx="8">
                  <c:v>54期</c:v>
                </c:pt>
                <c:pt idx="9">
                  <c:v>55期</c:v>
                </c:pt>
                <c:pt idx="10">
                  <c:v>56期（予）</c:v>
                </c:pt>
              </c:strCache>
            </c:strRef>
          </c:cat>
          <c:val>
            <c:numRef>
              <c:f>連PL!$D$12:$O$12</c:f>
              <c:numCache>
                <c:formatCode>#,##0;"△ "#,##0</c:formatCode>
                <c:ptCount val="11"/>
                <c:pt idx="0">
                  <c:v>-4123</c:v>
                </c:pt>
                <c:pt idx="1">
                  <c:v>2654</c:v>
                </c:pt>
                <c:pt idx="2">
                  <c:v>3351</c:v>
                </c:pt>
                <c:pt idx="3">
                  <c:v>4362</c:v>
                </c:pt>
                <c:pt idx="4">
                  <c:v>2332</c:v>
                </c:pt>
                <c:pt idx="5">
                  <c:v>3449</c:v>
                </c:pt>
                <c:pt idx="6">
                  <c:v>2989</c:v>
                </c:pt>
                <c:pt idx="7">
                  <c:v>2916</c:v>
                </c:pt>
                <c:pt idx="8">
                  <c:v>2183</c:v>
                </c:pt>
                <c:pt idx="9">
                  <c:v>1024</c:v>
                </c:pt>
                <c:pt idx="10">
                  <c:v>2200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19B-46C6-928F-4AF197215D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98337071"/>
        <c:axId val="1"/>
      </c:barChart>
      <c:catAx>
        <c:axId val="129833707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-6000"/>
        </c:scaling>
        <c:delete val="0"/>
        <c:axPos val="l"/>
        <c:numFmt formatCode="#,##0;&quot;△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98337071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521739130434779E-2"/>
          <c:y val="0.17491805550631545"/>
          <c:w val="0.85391304347826091"/>
          <c:h val="0.68977120001547032"/>
        </c:manualLayout>
      </c:layout>
      <c:lineChart>
        <c:grouping val="standard"/>
        <c:varyColors val="0"/>
        <c:ser>
          <c:idx val="0"/>
          <c:order val="0"/>
          <c:tx>
            <c:strRef>
              <c:f>グラフ４!$B$52</c:f>
              <c:strCache>
                <c:ptCount val="1"/>
                <c:pt idx="0">
                  <c:v>株価純資産
倍率[PBR]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グラフ４!$H$44:$R$44</c15:sqref>
                  </c15:fullRef>
                </c:ext>
              </c:extLst>
              <c:f>グラフ４!$I$44:$R$44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グラフ４!$H$52:$R$52</c15:sqref>
                  </c15:fullRef>
                </c:ext>
              </c:extLst>
              <c:f>グラフ４!$I$52:$R$52</c:f>
              <c:numCache>
                <c:formatCode>#,##0.0;[Red]\-#,##0.0</c:formatCode>
                <c:ptCount val="10"/>
                <c:pt idx="0">
                  <c:v>1.7525477249892349</c:v>
                </c:pt>
                <c:pt idx="1">
                  <c:v>3.1898602196083541</c:v>
                </c:pt>
                <c:pt idx="2">
                  <c:v>3.3785841709089324</c:v>
                </c:pt>
                <c:pt idx="3">
                  <c:v>2.5281767334663705</c:v>
                </c:pt>
                <c:pt idx="4">
                  <c:v>1.7977194220554915</c:v>
                </c:pt>
                <c:pt idx="5">
                  <c:v>2.0883341334613541</c:v>
                </c:pt>
                <c:pt idx="6">
                  <c:v>2.4696202093407038</c:v>
                </c:pt>
                <c:pt idx="7">
                  <c:v>2.0913654287628654</c:v>
                </c:pt>
                <c:pt idx="8">
                  <c:v>2.0108122362869199</c:v>
                </c:pt>
                <c:pt idx="9">
                  <c:v>2.2293102466252774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70-45D4-8227-8ED7232DA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3207007"/>
        <c:axId val="1"/>
      </c:lineChart>
      <c:lineChart>
        <c:grouping val="standard"/>
        <c:varyColors val="0"/>
        <c:ser>
          <c:idx val="1"/>
          <c:order val="1"/>
          <c:tx>
            <c:strRef>
              <c:f>グラフ４!$B$51</c:f>
              <c:strCache>
                <c:ptCount val="1"/>
                <c:pt idx="0">
                  <c:v>株価収益率
[PER]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グラフ４!$H$44:$Q$44</c15:sqref>
                  </c15:fullRef>
                </c:ext>
              </c:extLst>
              <c:f>グラフ４!$I$44:$Q$44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グラフ４!$H$51:$R$51</c15:sqref>
                  </c15:fullRef>
                </c:ext>
              </c:extLst>
              <c:f>グラフ４!$I$51:$R$51</c:f>
              <c:numCache>
                <c:formatCode>#,##0.0;[Red]\-#,##0.0</c:formatCode>
                <c:ptCount val="10"/>
                <c:pt idx="0">
                  <c:v>-4.2016517549896761</c:v>
                </c:pt>
                <c:pt idx="1">
                  <c:v>-2.6022008399340808</c:v>
                </c:pt>
                <c:pt idx="2">
                  <c:v>10.629705681040384</c:v>
                </c:pt>
                <c:pt idx="3">
                  <c:v>6.7524960588544403</c:v>
                </c:pt>
                <c:pt idx="4">
                  <c:v>11.564192417967506</c:v>
                </c:pt>
                <c:pt idx="5">
                  <c:v>24.362564480471629</c:v>
                </c:pt>
                <c:pt idx="6">
                  <c:v>14.087288526100981</c:v>
                </c:pt>
                <c:pt idx="7">
                  <c:v>15.03474415666456</c:v>
                </c:pt>
                <c:pt idx="8">
                  <c:v>20.575668990330559</c:v>
                </c:pt>
                <c:pt idx="9">
                  <c:v>52.565135643298419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70-45D4-8227-8ED7232DA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30320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r"/>
        <c:numFmt formatCode="#,##0.0;[Red]\-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03207007"/>
        <c:crosses val="max"/>
        <c:crossBetween val="between"/>
      </c:valAx>
      <c:catAx>
        <c:axId val="3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4"/>
        <c:crosses val="max"/>
        <c:auto val="1"/>
        <c:lblAlgn val="ctr"/>
        <c:lblOffset val="100"/>
        <c:tickLblSkip val="1"/>
        <c:tickMarkSkip val="1"/>
        <c:noMultiLvlLbl val="0"/>
      </c:catAx>
      <c:valAx>
        <c:axId val="4"/>
        <c:scaling>
          <c:orientation val="minMax"/>
        </c:scaling>
        <c:delete val="0"/>
        <c:axPos val="l"/>
        <c:numFmt formatCode="#,##0_ ;[Red]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>
        <a:alpha val="0"/>
      </a:srgbClr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571009066988648E-2"/>
          <c:y val="0.18272454890688089"/>
          <c:w val="0.78458911225946137"/>
          <c:h val="0.66113064059035087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グラフ４!$B$48</c:f>
              <c:strCache>
                <c:ptCount val="1"/>
                <c:pt idx="0">
                  <c:v>経常利益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strLit>
              <c:ptCount val="10"/>
              <c:pt idx="0">
                <c:v>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グラフ４!$H$48:$R$48</c15:sqref>
                  </c15:fullRef>
                </c:ext>
              </c:extLst>
              <c:f>グラフ４!$I$48:$R$48</c:f>
              <c:numCache>
                <c:formatCode>#,##0_);[Red]\(#,##0\)</c:formatCode>
                <c:ptCount val="10"/>
                <c:pt idx="0">
                  <c:v>-4081</c:v>
                </c:pt>
                <c:pt idx="1">
                  <c:v>2569</c:v>
                </c:pt>
                <c:pt idx="2">
                  <c:v>3177</c:v>
                </c:pt>
                <c:pt idx="3">
                  <c:v>4341</c:v>
                </c:pt>
                <c:pt idx="4">
                  <c:v>2345</c:v>
                </c:pt>
                <c:pt idx="5">
                  <c:v>3488</c:v>
                </c:pt>
                <c:pt idx="6">
                  <c:v>3003</c:v>
                </c:pt>
                <c:pt idx="7">
                  <c:v>2943</c:v>
                </c:pt>
                <c:pt idx="8">
                  <c:v>2223</c:v>
                </c:pt>
                <c:pt idx="9">
                  <c:v>1072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グラフ４!$H$44:$R$44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828-44D9-9BE7-C26249142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"/>
        <c:axId val="4"/>
      </c:barChart>
      <c:lineChart>
        <c:grouping val="standard"/>
        <c:varyColors val="0"/>
        <c:ser>
          <c:idx val="1"/>
          <c:order val="0"/>
          <c:tx>
            <c:strRef>
              <c:f>グラフ４!$B$47</c:f>
              <c:strCache>
                <c:ptCount val="1"/>
                <c:pt idx="0">
                  <c:v>総資産
利益率[ROA]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10"/>
              <c:pt idx="0">
                <c:v>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グラフ４!$H$47:$R$47</c15:sqref>
                  </c15:fullRef>
                </c:ext>
              </c:extLst>
              <c:f>グラフ４!$I$47:$R$47</c:f>
              <c:numCache>
                <c:formatCode>0.0%</c:formatCode>
                <c:ptCount val="10"/>
                <c:pt idx="0">
                  <c:v>-0.1562935885963794</c:v>
                </c:pt>
                <c:pt idx="1">
                  <c:v>0.10498846802395222</c:v>
                </c:pt>
                <c:pt idx="2">
                  <c:v>0.13937341468743525</c:v>
                </c:pt>
                <c:pt idx="3">
                  <c:v>0.20086294843429248</c:v>
                </c:pt>
                <c:pt idx="4">
                  <c:v>0.11282046892101641</c:v>
                </c:pt>
                <c:pt idx="5">
                  <c:v>0.17347146670382368</c:v>
                </c:pt>
                <c:pt idx="6">
                  <c:v>0.14999482676127299</c:v>
                </c:pt>
                <c:pt idx="7">
                  <c:v>0.14252982424539987</c:v>
                </c:pt>
                <c:pt idx="8">
                  <c:v>0.10554143090418866</c:v>
                </c:pt>
                <c:pt idx="9">
                  <c:v>4.8765992008180971E-2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グラフ４!$H$44:$R$44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828-44D9-9BE7-C26249142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3207807"/>
        <c:axId val="1"/>
      </c:lineChart>
      <c:catAx>
        <c:axId val="13032078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-0.2"/>
        </c:scaling>
        <c:delete val="0"/>
        <c:axPos val="l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03207807"/>
        <c:crosses val="autoZero"/>
        <c:crossBetween val="between"/>
        <c:majorUnit val="5.000000000000001E-2"/>
        <c:minorUnit val="5.000000000000001E-2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At val="0"/>
        <c:auto val="0"/>
        <c:lblAlgn val="ctr"/>
        <c:lblOffset val="100"/>
        <c:noMultiLvlLbl val="0"/>
      </c:catAx>
      <c:valAx>
        <c:axId val="4"/>
        <c:scaling>
          <c:orientation val="minMax"/>
          <c:max val="5500"/>
          <c:min val="-4500"/>
        </c:scaling>
        <c:delete val="0"/>
        <c:axPos val="r"/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1000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>
        <a:alpha val="0"/>
      </a:srgbClr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667870036101083E-2"/>
          <c:y val="7.9470198675496692E-2"/>
          <c:w val="0.88073282918843065"/>
          <c:h val="0.784768211920529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連PL!$C$15</c:f>
              <c:strCache>
                <c:ptCount val="1"/>
                <c:pt idx="0">
                  <c:v>Ordinary Income(Loss)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53F-4CFF-A00A-0BDC3D7E3EE8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53F-4CFF-A00A-0BDC3D7E3EE8}"/>
              </c:ext>
            </c:extLst>
          </c:dPt>
          <c:dLbls>
            <c:dLbl>
              <c:idx val="0"/>
              <c:layout>
                <c:manualLayout>
                  <c:x val="-6.7586488397811031E-5"/>
                  <c:y val="-0.185287977616659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53F-4CFF-A00A-0BDC3D7E3EE8}"/>
                </c:ext>
              </c:extLst>
            </c:dLbl>
            <c:dLbl>
              <c:idx val="1"/>
              <c:layout>
                <c:manualLayout>
                  <c:x val="2.1118879127450842E-3"/>
                  <c:y val="-0.1814859281203710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3F-4CFF-A00A-0BDC3D7E3EE8}"/>
                </c:ext>
              </c:extLst>
            </c:dLbl>
            <c:dLbl>
              <c:idx val="2"/>
              <c:layout>
                <c:manualLayout>
                  <c:x val="-1.3094692277389377E-2"/>
                  <c:y val="-0.1693576916746792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53F-4CFF-A00A-0BDC3D7E3EE8}"/>
                </c:ext>
              </c:extLst>
            </c:dLbl>
            <c:dLbl>
              <c:idx val="3"/>
              <c:layout>
                <c:manualLayout>
                  <c:x val="-3.6937155007522792E-3"/>
                  <c:y val="-0.197957087047287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53F-4CFF-A00A-0BDC3D7E3EE8}"/>
                </c:ext>
              </c:extLst>
            </c:dLbl>
            <c:dLbl>
              <c:idx val="11"/>
              <c:layout>
                <c:manualLayout>
                  <c:x val="3.90122120810848E-3"/>
                  <c:y val="-0.2164850185805982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53F-4CFF-A00A-0BDC3D7E3EE8}"/>
                </c:ext>
              </c:extLst>
            </c:dLbl>
            <c:dLbl>
              <c:idx val="12"/>
              <c:layout>
                <c:manualLayout>
                  <c:x val="-8.8452867442203528E-3"/>
                  <c:y val="-0.1508897031435426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53F-4CFF-A00A-0BDC3D7E3EE8}"/>
                </c:ext>
              </c:extLst>
            </c:dLbl>
            <c:dLbl>
              <c:idx val="13"/>
              <c:layout>
                <c:manualLayout>
                  <c:x val="1.8762464818479967E-2"/>
                  <c:y val="-0.1860124910128808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53F-4CFF-A00A-0BDC3D7E3EE8}"/>
                </c:ext>
              </c:extLst>
            </c:dLbl>
            <c:dLbl>
              <c:idx val="14"/>
              <c:layout>
                <c:manualLayout>
                  <c:x val="5.3609754476892924E-3"/>
                  <c:y val="-0.196355950555685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53F-4CFF-A00A-0BDC3D7E3EE8}"/>
                </c:ext>
              </c:extLst>
            </c:dLbl>
            <c:dLbl>
              <c:idx val="15"/>
              <c:layout>
                <c:manualLayout>
                  <c:x val="1.4728538679500505E-3"/>
                  <c:y val="-0.159919267517302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53F-4CFF-A00A-0BDC3D7E3EE8}"/>
                </c:ext>
              </c:extLst>
            </c:dLbl>
            <c:dLbl>
              <c:idx val="16"/>
              <c:layout>
                <c:manualLayout>
                  <c:x val="2.8338862705452957E-3"/>
                  <c:y val="-0.1846438502117928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3F-4CFF-A00A-0BDC3D7E3EE8}"/>
                </c:ext>
              </c:extLst>
            </c:dLbl>
            <c:dLbl>
              <c:idx val="17"/>
              <c:layout>
                <c:manualLayout>
                  <c:x val="0"/>
                  <c:y val="-0.1595814384588065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3F-4CFF-A00A-0BDC3D7E3EE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連PL!$D$7:$O$7</c:f>
              <c:strCache>
                <c:ptCount val="11"/>
                <c:pt idx="0">
                  <c:v>46期</c:v>
                </c:pt>
                <c:pt idx="1">
                  <c:v>47期</c:v>
                </c:pt>
                <c:pt idx="2">
                  <c:v>48期</c:v>
                </c:pt>
                <c:pt idx="3">
                  <c:v>49期</c:v>
                </c:pt>
                <c:pt idx="4">
                  <c:v>50期</c:v>
                </c:pt>
                <c:pt idx="5">
                  <c:v>51期</c:v>
                </c:pt>
                <c:pt idx="6">
                  <c:v>52期</c:v>
                </c:pt>
                <c:pt idx="7">
                  <c:v>53期</c:v>
                </c:pt>
                <c:pt idx="8">
                  <c:v>54期</c:v>
                </c:pt>
                <c:pt idx="9">
                  <c:v>55期</c:v>
                </c:pt>
                <c:pt idx="10">
                  <c:v>56期（予）</c:v>
                </c:pt>
              </c:strCache>
            </c:strRef>
          </c:cat>
          <c:val>
            <c:numRef>
              <c:f>連PL!$D$15:$O$15</c:f>
              <c:numCache>
                <c:formatCode>#,##0;"△ "#,##0</c:formatCode>
                <c:ptCount val="11"/>
                <c:pt idx="0">
                  <c:v>-4081</c:v>
                </c:pt>
                <c:pt idx="1">
                  <c:v>2569</c:v>
                </c:pt>
                <c:pt idx="2">
                  <c:v>3177</c:v>
                </c:pt>
                <c:pt idx="3">
                  <c:v>4341</c:v>
                </c:pt>
                <c:pt idx="4">
                  <c:v>2345</c:v>
                </c:pt>
                <c:pt idx="5">
                  <c:v>3488</c:v>
                </c:pt>
                <c:pt idx="6">
                  <c:v>3003</c:v>
                </c:pt>
                <c:pt idx="7">
                  <c:v>2943</c:v>
                </c:pt>
                <c:pt idx="8">
                  <c:v>2223</c:v>
                </c:pt>
                <c:pt idx="9">
                  <c:v>1072</c:v>
                </c:pt>
                <c:pt idx="10">
                  <c:v>2200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53F-4CFF-A00A-0BDC3D7E3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98337471"/>
        <c:axId val="1"/>
      </c:barChart>
      <c:catAx>
        <c:axId val="129833747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00"/>
        </c:scaling>
        <c:delete val="0"/>
        <c:axPos val="l"/>
        <c:numFmt formatCode="#,##0;&quot;△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98337471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47197710640394"/>
          <c:y val="8.2818973916239338E-2"/>
          <c:w val="0.87368570738368179"/>
          <c:h val="0.807877136229833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連PL!$C$25</c:f>
              <c:strCache>
                <c:ptCount val="1"/>
                <c:pt idx="0">
                  <c:v>Profit (loss) attributable to owners of parent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25C-466F-A1FF-3969B8634464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25C-466F-A1FF-3969B8634464}"/>
              </c:ext>
            </c:extLst>
          </c:dPt>
          <c:dLbls>
            <c:dLbl>
              <c:idx val="0"/>
              <c:layout>
                <c:manualLayout>
                  <c:x val="8.0830685637979464E-3"/>
                  <c:y val="-0.1323596926621795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5C-466F-A1FF-3969B8634464}"/>
                </c:ext>
              </c:extLst>
            </c:dLbl>
            <c:dLbl>
              <c:idx val="1"/>
              <c:layout>
                <c:manualLayout>
                  <c:x val="-1.1167840861997513E-2"/>
                  <c:y val="-0.2041156241608412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5C-466F-A1FF-3969B8634464}"/>
                </c:ext>
              </c:extLst>
            </c:dLbl>
            <c:dLbl>
              <c:idx val="2"/>
              <c:layout>
                <c:manualLayout>
                  <c:x val="2.7235806050559469E-3"/>
                  <c:y val="-0.184736016908777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25C-466F-A1FF-3969B8634464}"/>
                </c:ext>
              </c:extLst>
            </c:dLbl>
            <c:dLbl>
              <c:idx val="3"/>
              <c:layout>
                <c:manualLayout>
                  <c:x val="-2.0325090942579548E-3"/>
                  <c:y val="-0.2075652919622670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25C-466F-A1FF-3969B8634464}"/>
                </c:ext>
              </c:extLst>
            </c:dLbl>
            <c:dLbl>
              <c:idx val="4"/>
              <c:layout>
                <c:manualLayout>
                  <c:x val="-1.6680020260626174E-3"/>
                  <c:y val="-0.2095773671855374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5C-466F-A1FF-3969B8634464}"/>
                </c:ext>
              </c:extLst>
            </c:dLbl>
            <c:dLbl>
              <c:idx val="5"/>
              <c:layout>
                <c:manualLayout>
                  <c:x val="2.6902795045356174E-2"/>
                  <c:y val="-0.1972696482246649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25C-466F-A1FF-3969B8634464}"/>
                </c:ext>
              </c:extLst>
            </c:dLbl>
            <c:dLbl>
              <c:idx val="6"/>
              <c:layout>
                <c:manualLayout>
                  <c:x val="-1.7682000276289831E-4"/>
                  <c:y val="-0.1443898720580719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25C-466F-A1FF-3969B8634464}"/>
                </c:ext>
              </c:extLst>
            </c:dLbl>
            <c:dLbl>
              <c:idx val="7"/>
              <c:layout>
                <c:manualLayout>
                  <c:x val="6.5517336648708386E-3"/>
                  <c:y val="-0.189539079892241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25C-466F-A1FF-3969B8634464}"/>
                </c:ext>
              </c:extLst>
            </c:dLbl>
            <c:dLbl>
              <c:idx val="8"/>
              <c:layout>
                <c:manualLayout>
                  <c:x val="-2.9836533591195836E-3"/>
                  <c:y val="-0.1426847881638557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25C-466F-A1FF-3969B8634464}"/>
                </c:ext>
              </c:extLst>
            </c:dLbl>
            <c:dLbl>
              <c:idx val="9"/>
              <c:layout>
                <c:manualLayout>
                  <c:x val="3.4268084910437113E-3"/>
                  <c:y val="-0.1408982788042583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25C-466F-A1FF-3969B8634464}"/>
                </c:ext>
              </c:extLst>
            </c:dLbl>
            <c:dLbl>
              <c:idx val="10"/>
              <c:layout>
                <c:manualLayout>
                  <c:x val="0"/>
                  <c:y val="-0.1640206855331202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5C-466F-A1FF-3969B863446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連PL!$D$7:$O$7</c:f>
              <c:strCache>
                <c:ptCount val="11"/>
                <c:pt idx="0">
                  <c:v>46期</c:v>
                </c:pt>
                <c:pt idx="1">
                  <c:v>47期</c:v>
                </c:pt>
                <c:pt idx="2">
                  <c:v>48期</c:v>
                </c:pt>
                <c:pt idx="3">
                  <c:v>49期</c:v>
                </c:pt>
                <c:pt idx="4">
                  <c:v>50期</c:v>
                </c:pt>
                <c:pt idx="5">
                  <c:v>51期</c:v>
                </c:pt>
                <c:pt idx="6">
                  <c:v>52期</c:v>
                </c:pt>
                <c:pt idx="7">
                  <c:v>53期</c:v>
                </c:pt>
                <c:pt idx="8">
                  <c:v>54期</c:v>
                </c:pt>
                <c:pt idx="9">
                  <c:v>55期</c:v>
                </c:pt>
                <c:pt idx="10">
                  <c:v>56期（予）</c:v>
                </c:pt>
              </c:strCache>
            </c:strRef>
          </c:cat>
          <c:val>
            <c:numRef>
              <c:f>連PL!$D$25:$O$25</c:f>
              <c:numCache>
                <c:formatCode>#,##0;"△ "#,##0</c:formatCode>
                <c:ptCount val="11"/>
                <c:pt idx="0">
                  <c:v>-4707</c:v>
                </c:pt>
                <c:pt idx="1">
                  <c:v>-6094</c:v>
                </c:pt>
                <c:pt idx="2">
                  <c:v>2366</c:v>
                </c:pt>
                <c:pt idx="3">
                  <c:v>4315</c:v>
                </c:pt>
                <c:pt idx="4">
                  <c:v>2034</c:v>
                </c:pt>
                <c:pt idx="5">
                  <c:v>1099</c:v>
                </c:pt>
                <c:pt idx="6">
                  <c:v>2460</c:v>
                </c:pt>
                <c:pt idx="7">
                  <c:v>2051</c:v>
                </c:pt>
                <c:pt idx="8">
                  <c:v>1440</c:v>
                </c:pt>
                <c:pt idx="9">
                  <c:v>603</c:v>
                </c:pt>
                <c:pt idx="10">
                  <c:v>1500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25C-466F-A1FF-3969B8634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98340671"/>
        <c:axId val="1"/>
      </c:barChart>
      <c:catAx>
        <c:axId val="129834067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0"/>
        </c:scaling>
        <c:delete val="0"/>
        <c:axPos val="l"/>
        <c:numFmt formatCode="#,##0;&quot;△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98340671"/>
        <c:crosses val="autoZero"/>
        <c:crossBetween val="between"/>
        <c:minorUnit val="1000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64247949731411"/>
          <c:y val="0.18412492441896014"/>
          <c:w val="0.79385241884855584"/>
          <c:h val="0.68874172185430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グラフ１!$B$63</c:f>
              <c:strCache>
                <c:ptCount val="1"/>
                <c:pt idx="0">
                  <c:v>売上高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Pt>
            <c:idx val="8"/>
            <c:invertIfNegative val="0"/>
            <c:bubble3D val="0"/>
            <c:spPr>
              <a:solidFill>
                <a:srgbClr val="33CCCC"/>
              </a:solidFill>
              <a:ln w="3175">
                <a:solidFill>
                  <a:srgbClr val="33CCCC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66AB-4623-BA50-D466D2354FD2}"/>
              </c:ext>
            </c:extLst>
          </c:dPt>
          <c:dPt>
            <c:idx val="9"/>
            <c:invertIfNegative val="0"/>
            <c:bubble3D val="0"/>
            <c:spPr>
              <a:solidFill>
                <a:srgbClr val="33CCCC"/>
              </a:solidFill>
              <a:ln w="3175">
                <a:solidFill>
                  <a:srgbClr val="33CCCC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66AB-4623-BA50-D466D2354FD2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186E-4C81-801D-0818FEB63F5E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グラフ１!$E$62:$T$62</c15:sqref>
                  </c15:fullRef>
                </c:ext>
              </c:extLst>
              <c:f>グラフ１!$J$62:$T$62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2025（予）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グラフ１!$E$63:$T$63</c15:sqref>
                  </c15:fullRef>
                </c:ext>
              </c:extLst>
              <c:f>グラフ１!$J$63:$T$63</c:f>
              <c:numCache>
                <c:formatCode>#,##0_);[Red]\(#,##0\)</c:formatCode>
                <c:ptCount val="11"/>
                <c:pt idx="0">
                  <c:v>30485</c:v>
                </c:pt>
                <c:pt idx="1">
                  <c:v>29792</c:v>
                </c:pt>
                <c:pt idx="2">
                  <c:v>31024</c:v>
                </c:pt>
                <c:pt idx="3">
                  <c:v>30393</c:v>
                </c:pt>
                <c:pt idx="4">
                  <c:v>23641</c:v>
                </c:pt>
                <c:pt idx="5">
                  <c:v>23560</c:v>
                </c:pt>
                <c:pt idx="6">
                  <c:v>22499</c:v>
                </c:pt>
                <c:pt idx="7">
                  <c:v>23218</c:v>
                </c:pt>
                <c:pt idx="8">
                  <c:v>23952</c:v>
                </c:pt>
                <c:pt idx="9">
                  <c:v>23864</c:v>
                </c:pt>
                <c:pt idx="10">
                  <c:v>25500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AB-4623-BA50-D466D2354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69600256"/>
        <c:axId val="1"/>
      </c:barChart>
      <c:lineChart>
        <c:grouping val="standard"/>
        <c:varyColors val="0"/>
        <c:ser>
          <c:idx val="0"/>
          <c:order val="1"/>
          <c:tx>
            <c:strRef>
              <c:f>グラフ１!$B$64</c:f>
              <c:strCache>
                <c:ptCount val="1"/>
                <c:pt idx="0">
                  <c:v>１人当たり売上高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グラフ１!$E$62:$S$62</c15:sqref>
                  </c15:fullRef>
                </c:ext>
              </c:extLst>
              <c:f>グラフ１!$J$62:$S$62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グラフ１!$E$64:$S$64</c15:sqref>
                  </c15:fullRef>
                </c:ext>
              </c:extLst>
              <c:f>グラフ１!$J$64:$S$64</c:f>
              <c:numCache>
                <c:formatCode>#,##0.0;[Red]\-#,##0.0</c:formatCode>
                <c:ptCount val="10"/>
                <c:pt idx="0">
                  <c:v>24</c:v>
                </c:pt>
                <c:pt idx="1">
                  <c:v>24.3</c:v>
                </c:pt>
                <c:pt idx="2">
                  <c:v>26.2</c:v>
                </c:pt>
                <c:pt idx="3">
                  <c:v>30.8</c:v>
                </c:pt>
                <c:pt idx="4">
                  <c:v>30.4</c:v>
                </c:pt>
                <c:pt idx="5">
                  <c:v>31.6</c:v>
                </c:pt>
                <c:pt idx="6">
                  <c:v>31.4</c:v>
                </c:pt>
                <c:pt idx="7">
                  <c:v>32.9</c:v>
                </c:pt>
                <c:pt idx="8">
                  <c:v>33.9</c:v>
                </c:pt>
                <c:pt idx="9">
                  <c:v>32.4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AB-4623-BA50-D466D2354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9600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;[Red]\-#,##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960025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_ ;[Red]\-#,##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aseline="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64247949731411"/>
          <c:y val="0.18412492441896014"/>
          <c:w val="0.79385241884855584"/>
          <c:h val="0.68874172185430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グラフ１!$B$67</c:f>
              <c:strCache>
                <c:ptCount val="1"/>
                <c:pt idx="0">
                  <c:v>営業利益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Pt>
            <c:idx val="8"/>
            <c:invertIfNegative val="0"/>
            <c:bubble3D val="0"/>
            <c:spPr>
              <a:solidFill>
                <a:srgbClr val="33CCCC"/>
              </a:solidFill>
              <a:ln w="3175">
                <a:solidFill>
                  <a:srgbClr val="33CCCC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091F-4858-B06D-47E37AD0636E}"/>
              </c:ext>
            </c:extLst>
          </c:dPt>
          <c:dPt>
            <c:idx val="9"/>
            <c:invertIfNegative val="0"/>
            <c:bubble3D val="0"/>
            <c:spPr>
              <a:solidFill>
                <a:srgbClr val="33CCCC"/>
              </a:solidFill>
              <a:ln w="3175">
                <a:solidFill>
                  <a:srgbClr val="33CCCC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091F-4858-B06D-47E37AD0636E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AC68-4386-871B-9DBB741C9185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グラフ１!$C$62:$T$62</c15:sqref>
                  </c15:fullRef>
                </c:ext>
              </c:extLst>
              <c:f>グラフ１!$J$62:$T$62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2025（予）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グラフ１!$C$67:$T$67</c15:sqref>
                  </c15:fullRef>
                </c:ext>
              </c:extLst>
              <c:f>グラフ１!$J$67:$T$67</c:f>
              <c:numCache>
                <c:formatCode>#,##0_);[Red]\(#,##0\)</c:formatCode>
                <c:ptCount val="11"/>
                <c:pt idx="0">
                  <c:v>-4123</c:v>
                </c:pt>
                <c:pt idx="1">
                  <c:v>2654</c:v>
                </c:pt>
                <c:pt idx="2">
                  <c:v>3351</c:v>
                </c:pt>
                <c:pt idx="3">
                  <c:v>4362</c:v>
                </c:pt>
                <c:pt idx="4">
                  <c:v>2332</c:v>
                </c:pt>
                <c:pt idx="5">
                  <c:v>3449</c:v>
                </c:pt>
                <c:pt idx="6">
                  <c:v>2989</c:v>
                </c:pt>
                <c:pt idx="7">
                  <c:v>2916</c:v>
                </c:pt>
                <c:pt idx="8">
                  <c:v>2183</c:v>
                </c:pt>
                <c:pt idx="9">
                  <c:v>1024</c:v>
                </c:pt>
                <c:pt idx="10">
                  <c:v>2200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1F-4858-B06D-47E37AD06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69600256"/>
        <c:axId val="1"/>
      </c:barChart>
      <c:lineChart>
        <c:grouping val="standard"/>
        <c:varyColors val="0"/>
        <c:ser>
          <c:idx val="0"/>
          <c:order val="1"/>
          <c:tx>
            <c:strRef>
              <c:f>グラフ１!$B$68</c:f>
              <c:strCache>
                <c:ptCount val="1"/>
                <c:pt idx="0">
                  <c:v>１人当たり営業利益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グラフ１!$C$62:$S$62</c15:sqref>
                  </c15:fullRef>
                </c:ext>
              </c:extLst>
              <c:f>グラフ１!$J$62:$S$62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グラフ１!$C$68:$S$68</c15:sqref>
                  </c15:fullRef>
                </c:ext>
              </c:extLst>
              <c:f>グラフ１!$J$68:$S$68</c:f>
              <c:numCache>
                <c:formatCode>#,##0.0;[Red]\-#,##0.0</c:formatCode>
                <c:ptCount val="10"/>
                <c:pt idx="0">
                  <c:v>-3.2</c:v>
                </c:pt>
                <c:pt idx="1">
                  <c:v>2.1</c:v>
                </c:pt>
                <c:pt idx="2">
                  <c:v>2.8</c:v>
                </c:pt>
                <c:pt idx="3">
                  <c:v>4.4000000000000004</c:v>
                </c:pt>
                <c:pt idx="4">
                  <c:v>3</c:v>
                </c:pt>
                <c:pt idx="5">
                  <c:v>4.5999999999999996</c:v>
                </c:pt>
                <c:pt idx="6">
                  <c:v>4.0999999999999996</c:v>
                </c:pt>
                <c:pt idx="7">
                  <c:v>4.0999999999999996</c:v>
                </c:pt>
                <c:pt idx="8">
                  <c:v>3</c:v>
                </c:pt>
                <c:pt idx="9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91F-4858-B06D-47E37AD06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9600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;[Red]\-#,##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960025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_ ;[Red]\-#,##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aseline="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64247949731411"/>
          <c:y val="0.18412492441896014"/>
          <c:w val="0.79385241884855584"/>
          <c:h val="0.68874172185430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グラフ１!$B$65</c:f>
              <c:strCache>
                <c:ptCount val="1"/>
                <c:pt idx="0">
                  <c:v>売上総利益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Pt>
            <c:idx val="8"/>
            <c:invertIfNegative val="0"/>
            <c:bubble3D val="0"/>
            <c:spPr>
              <a:solidFill>
                <a:srgbClr val="33CCCC"/>
              </a:solidFill>
              <a:ln w="3175">
                <a:solidFill>
                  <a:srgbClr val="33CCCC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C11D-4AF7-9C55-CF0174D3BF87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グラフ１!$C$62:$T$62</c15:sqref>
                  </c15:fullRef>
                </c:ext>
              </c:extLst>
              <c:f>グラフ１!$J$62:$T$62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2025（予）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グラフ１!$C$65:$S$65</c15:sqref>
                  </c15:fullRef>
                </c:ext>
              </c:extLst>
              <c:f>グラフ１!$J$65:$S$65</c:f>
              <c:numCache>
                <c:formatCode>#,##0_);[Red]\(#,##0\)</c:formatCode>
                <c:ptCount val="10"/>
                <c:pt idx="0">
                  <c:v>515</c:v>
                </c:pt>
                <c:pt idx="1">
                  <c:v>8299</c:v>
                </c:pt>
                <c:pt idx="2">
                  <c:v>9944</c:v>
                </c:pt>
                <c:pt idx="3">
                  <c:v>10536</c:v>
                </c:pt>
                <c:pt idx="4">
                  <c:v>8674</c:v>
                </c:pt>
                <c:pt idx="5">
                  <c:v>9295</c:v>
                </c:pt>
                <c:pt idx="6">
                  <c:v>9528</c:v>
                </c:pt>
                <c:pt idx="7">
                  <c:v>10020</c:v>
                </c:pt>
                <c:pt idx="8">
                  <c:v>9266</c:v>
                </c:pt>
                <c:pt idx="9">
                  <c:v>7292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1D-4AF7-9C55-CF0174D3B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69600256"/>
        <c:axId val="1"/>
      </c:barChart>
      <c:lineChart>
        <c:grouping val="standard"/>
        <c:varyColors val="0"/>
        <c:ser>
          <c:idx val="0"/>
          <c:order val="1"/>
          <c:tx>
            <c:strRef>
              <c:f>グラフ１!$B$66</c:f>
              <c:strCache>
                <c:ptCount val="1"/>
                <c:pt idx="0">
                  <c:v>１人当たり売上総利益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グラフ１!$C$62:$R$62</c15:sqref>
                  </c15:fullRef>
                </c:ext>
              </c:extLst>
              <c:f>グラフ１!$J$62:$R$62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グラフ１!$C$66:$S$66</c15:sqref>
                  </c15:fullRef>
                </c:ext>
              </c:extLst>
              <c:f>グラフ１!$J$66:$S$66</c:f>
              <c:numCache>
                <c:formatCode>#,##0.0;[Red]\-#,##0.0</c:formatCode>
                <c:ptCount val="10"/>
                <c:pt idx="0">
                  <c:v>0.4</c:v>
                </c:pt>
                <c:pt idx="1">
                  <c:v>6.7</c:v>
                </c:pt>
                <c:pt idx="2">
                  <c:v>8.4</c:v>
                </c:pt>
                <c:pt idx="3">
                  <c:v>10.6</c:v>
                </c:pt>
                <c:pt idx="4">
                  <c:v>11.1</c:v>
                </c:pt>
                <c:pt idx="5">
                  <c:v>12.4</c:v>
                </c:pt>
                <c:pt idx="6">
                  <c:v>13.3</c:v>
                </c:pt>
                <c:pt idx="7">
                  <c:v>14.2</c:v>
                </c:pt>
                <c:pt idx="8">
                  <c:v>13.1</c:v>
                </c:pt>
                <c:pt idx="9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11D-4AF7-9C55-CF0174D3B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9600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;[Red]\-#,##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960025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_ ;[Red]\-#,##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aseline="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64247949731411"/>
          <c:y val="0.18412492441896014"/>
          <c:w val="0.79385241884855584"/>
          <c:h val="0.68874172185430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グラフ１!$B$69</c:f>
              <c:strCache>
                <c:ptCount val="1"/>
                <c:pt idx="0">
                  <c:v>経常利益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Pt>
            <c:idx val="8"/>
            <c:invertIfNegative val="0"/>
            <c:bubble3D val="0"/>
            <c:spPr>
              <a:solidFill>
                <a:srgbClr val="33CCCC"/>
              </a:solidFill>
              <a:ln w="3175">
                <a:solidFill>
                  <a:srgbClr val="33CCCC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76A4-447C-B069-39F77DACCA78}"/>
              </c:ext>
            </c:extLst>
          </c:dPt>
          <c:dPt>
            <c:idx val="9"/>
            <c:invertIfNegative val="0"/>
            <c:bubble3D val="0"/>
            <c:spPr>
              <a:solidFill>
                <a:srgbClr val="33CCCC"/>
              </a:solidFill>
              <a:ln w="3175">
                <a:solidFill>
                  <a:srgbClr val="33CCCC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76A4-447C-B069-39F77DACCA78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5F5D-4AF3-94A1-A7975794CCDB}"/>
              </c:ext>
            </c:extLst>
          </c:dPt>
          <c:cat>
            <c:strLit>
              <c:ptCount val="11"/>
              <c:pt idx="0">
                <c:v>8</c:v>
              </c:pt>
              <c:pt idx="1">
                <c:v>9</c:v>
              </c:pt>
              <c:pt idx="2">
                <c:v>10</c:v>
              </c:pt>
              <c:pt idx="3">
                <c:v>11</c:v>
              </c:pt>
              <c:pt idx="4">
                <c:v>12</c:v>
              </c:pt>
              <c:pt idx="5">
                <c:v>13</c:v>
              </c:pt>
              <c:pt idx="6">
                <c:v>14</c:v>
              </c:pt>
              <c:pt idx="7">
                <c:v>15</c:v>
              </c:pt>
              <c:pt idx="8">
                <c:v>16</c:v>
              </c:pt>
              <c:pt idx="9">
                <c:v>17</c:v>
              </c:pt>
              <c:pt idx="10">
                <c:v>18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グラフ１!$C$69:$T$69</c15:sqref>
                  </c15:fullRef>
                </c:ext>
              </c:extLst>
              <c:f>グラフ１!$J$69:$T$69</c:f>
              <c:numCache>
                <c:formatCode>#,##0_);[Red]\(#,##0\)</c:formatCode>
                <c:ptCount val="11"/>
                <c:pt idx="0">
                  <c:v>-4081</c:v>
                </c:pt>
                <c:pt idx="1">
                  <c:v>2569</c:v>
                </c:pt>
                <c:pt idx="2">
                  <c:v>3177</c:v>
                </c:pt>
                <c:pt idx="3">
                  <c:v>4341</c:v>
                </c:pt>
                <c:pt idx="4">
                  <c:v>2345</c:v>
                </c:pt>
                <c:pt idx="5">
                  <c:v>3488</c:v>
                </c:pt>
                <c:pt idx="6">
                  <c:v>3003</c:v>
                </c:pt>
                <c:pt idx="7">
                  <c:v>2943</c:v>
                </c:pt>
                <c:pt idx="8">
                  <c:v>2223</c:v>
                </c:pt>
                <c:pt idx="9">
                  <c:v>1072</c:v>
                </c:pt>
                <c:pt idx="10">
                  <c:v>2200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グラフ１!$C$62:$T$62</c15:sqref>
                        </c15:formulaRef>
                      </c:ext>
                    </c:extLst>
                    <c:strCache>
                      <c:ptCount val="11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  <c:pt idx="10">
                        <c:v>2025（予）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76A4-447C-B069-39F77DACC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69600256"/>
        <c:axId val="1"/>
      </c:barChart>
      <c:lineChart>
        <c:grouping val="standard"/>
        <c:varyColors val="0"/>
        <c:ser>
          <c:idx val="0"/>
          <c:order val="1"/>
          <c:tx>
            <c:strRef>
              <c:f>グラフ１!$B$70</c:f>
              <c:strCache>
                <c:ptCount val="1"/>
                <c:pt idx="0">
                  <c:v>１人当たり経常利益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10"/>
              <c:pt idx="0">
                <c:v>8</c:v>
              </c:pt>
              <c:pt idx="1">
                <c:v>9</c:v>
              </c:pt>
              <c:pt idx="2">
                <c:v>10</c:v>
              </c:pt>
              <c:pt idx="3">
                <c:v>11</c:v>
              </c:pt>
              <c:pt idx="4">
                <c:v>12</c:v>
              </c:pt>
              <c:pt idx="5">
                <c:v>13</c:v>
              </c:pt>
              <c:pt idx="6">
                <c:v>14</c:v>
              </c:pt>
              <c:pt idx="7">
                <c:v>15</c:v>
              </c:pt>
              <c:pt idx="8">
                <c:v>16</c:v>
              </c:pt>
              <c:pt idx="9">
                <c:v>17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グラフ１!$C$70:$S$70</c15:sqref>
                  </c15:fullRef>
                </c:ext>
              </c:extLst>
              <c:f>グラフ１!$J$70:$S$70</c:f>
              <c:numCache>
                <c:formatCode>#,##0.0;[Red]\-#,##0.0</c:formatCode>
                <c:ptCount val="10"/>
                <c:pt idx="0">
                  <c:v>-3.2</c:v>
                </c:pt>
                <c:pt idx="1">
                  <c:v>2.1</c:v>
                </c:pt>
                <c:pt idx="2">
                  <c:v>2.6</c:v>
                </c:pt>
                <c:pt idx="3">
                  <c:v>4.4000000000000004</c:v>
                </c:pt>
                <c:pt idx="4">
                  <c:v>3</c:v>
                </c:pt>
                <c:pt idx="5">
                  <c:v>4.5999999999999996</c:v>
                </c:pt>
                <c:pt idx="6">
                  <c:v>4.2</c:v>
                </c:pt>
                <c:pt idx="7">
                  <c:v>4.0999999999999996</c:v>
                </c:pt>
                <c:pt idx="8">
                  <c:v>3.1</c:v>
                </c:pt>
                <c:pt idx="9">
                  <c:v>1.4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グラフ１!$C$62:$T$62</c15:sqref>
                        </c15:formulaRef>
                      </c:ext>
                    </c:extLst>
                    <c:strCache>
                      <c:ptCount val="11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  <c:pt idx="10">
                        <c:v>2025（予）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3-76A4-447C-B069-39F77DACC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9600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;[Red]\-#,##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960025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_ ;[Red]\-#,##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aseline="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64247949731411"/>
          <c:y val="0.18412492441896014"/>
          <c:w val="0.79385241884855584"/>
          <c:h val="0.68874172185430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グラフ１!$B$71</c:f>
              <c:strCache>
                <c:ptCount val="1"/>
                <c:pt idx="0">
                  <c:v>当期純利益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Pt>
            <c:idx val="9"/>
            <c:invertIfNegative val="0"/>
            <c:bubble3D val="0"/>
            <c:spPr>
              <a:solidFill>
                <a:srgbClr val="33CCCC"/>
              </a:solidFill>
              <a:ln w="3175">
                <a:solidFill>
                  <a:srgbClr val="33CCCC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4E8D-4876-B208-BACB0993FEB7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2-149B-492F-B314-57973800D86B}"/>
              </c:ext>
            </c:extLst>
          </c:dPt>
          <c:cat>
            <c:strLit>
              <c:ptCount val="11"/>
              <c:pt idx="0">
                <c:v>8</c:v>
              </c:pt>
              <c:pt idx="1">
                <c:v>9</c:v>
              </c:pt>
              <c:pt idx="2">
                <c:v>10</c:v>
              </c:pt>
              <c:pt idx="3">
                <c:v>11</c:v>
              </c:pt>
              <c:pt idx="4">
                <c:v>12</c:v>
              </c:pt>
              <c:pt idx="5">
                <c:v>13</c:v>
              </c:pt>
              <c:pt idx="6">
                <c:v>14</c:v>
              </c:pt>
              <c:pt idx="7">
                <c:v>15</c:v>
              </c:pt>
              <c:pt idx="8">
                <c:v>16</c:v>
              </c:pt>
              <c:pt idx="9">
                <c:v>17</c:v>
              </c:pt>
              <c:pt idx="10">
                <c:v>18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グラフ１!$C$71:$T$71</c15:sqref>
                  </c15:fullRef>
                </c:ext>
              </c:extLst>
              <c:f>グラフ１!$J$71:$T$71</c:f>
              <c:numCache>
                <c:formatCode>#,##0_);[Red]\(#,##0\)</c:formatCode>
                <c:ptCount val="11"/>
                <c:pt idx="0">
                  <c:v>-4707</c:v>
                </c:pt>
                <c:pt idx="1">
                  <c:v>-6094</c:v>
                </c:pt>
                <c:pt idx="2">
                  <c:v>2366</c:v>
                </c:pt>
                <c:pt idx="3">
                  <c:v>4315</c:v>
                </c:pt>
                <c:pt idx="4">
                  <c:v>2034</c:v>
                </c:pt>
                <c:pt idx="5">
                  <c:v>1099</c:v>
                </c:pt>
                <c:pt idx="6">
                  <c:v>2460</c:v>
                </c:pt>
                <c:pt idx="7">
                  <c:v>2051</c:v>
                </c:pt>
                <c:pt idx="8">
                  <c:v>1440</c:v>
                </c:pt>
                <c:pt idx="9">
                  <c:v>603</c:v>
                </c:pt>
                <c:pt idx="10">
                  <c:v>1500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グラフ１!$C$62:$T$62</c15:sqref>
                        </c15:formulaRef>
                      </c:ext>
                    </c:extLst>
                    <c:strCache>
                      <c:ptCount val="11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  <c:pt idx="10">
                        <c:v>2025（予）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4E8D-4876-B208-BACB0993F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69600256"/>
        <c:axId val="1"/>
      </c:barChart>
      <c:lineChart>
        <c:grouping val="standard"/>
        <c:varyColors val="0"/>
        <c:ser>
          <c:idx val="0"/>
          <c:order val="1"/>
          <c:tx>
            <c:strRef>
              <c:f>グラフ１!$B$72</c:f>
              <c:strCache>
                <c:ptCount val="1"/>
                <c:pt idx="0">
                  <c:v>１人当たり当期純利益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10"/>
              <c:pt idx="0">
                <c:v>8</c:v>
              </c:pt>
              <c:pt idx="1">
                <c:v>9</c:v>
              </c:pt>
              <c:pt idx="2">
                <c:v>10</c:v>
              </c:pt>
              <c:pt idx="3">
                <c:v>11</c:v>
              </c:pt>
              <c:pt idx="4">
                <c:v>12</c:v>
              </c:pt>
              <c:pt idx="5">
                <c:v>13</c:v>
              </c:pt>
              <c:pt idx="6">
                <c:v>14</c:v>
              </c:pt>
              <c:pt idx="7">
                <c:v>15</c:v>
              </c:pt>
              <c:pt idx="8">
                <c:v>16</c:v>
              </c:pt>
              <c:pt idx="9">
                <c:v>17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グラフ１!$C$72:$S$72</c15:sqref>
                  </c15:fullRef>
                </c:ext>
              </c:extLst>
              <c:f>グラフ１!$J$72:$S$72</c:f>
              <c:numCache>
                <c:formatCode>#,##0.0;[Red]\-#,##0.0</c:formatCode>
                <c:ptCount val="10"/>
                <c:pt idx="0">
                  <c:v>-3.7</c:v>
                </c:pt>
                <c:pt idx="1">
                  <c:v>-4.9000000000000004</c:v>
                </c:pt>
                <c:pt idx="2">
                  <c:v>1.9</c:v>
                </c:pt>
                <c:pt idx="3">
                  <c:v>4.3</c:v>
                </c:pt>
                <c:pt idx="4">
                  <c:v>2.6</c:v>
                </c:pt>
                <c:pt idx="5">
                  <c:v>1.4</c:v>
                </c:pt>
                <c:pt idx="6">
                  <c:v>3.4</c:v>
                </c:pt>
                <c:pt idx="7">
                  <c:v>2.9</c:v>
                </c:pt>
                <c:pt idx="8">
                  <c:v>2</c:v>
                </c:pt>
                <c:pt idx="9">
                  <c:v>0.8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グラフ１!$C$62:$T$62</c15:sqref>
                        </c15:formulaRef>
                      </c:ext>
                    </c:extLst>
                    <c:strCache>
                      <c:ptCount val="11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  <c:pt idx="10">
                        <c:v>2025（予）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4E8D-4876-B208-BACB0993F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9600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;[Red]\-#,##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960025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_ ;[Red]\-#,##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aseline="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chart" Target="../charts/chart1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4" Type="http://schemas.openxmlformats.org/officeDocument/2006/relationships/chart" Target="../charts/chart1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Relationship Id="rId4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16510</xdr:colOff>
      <xdr:row>5</xdr:row>
      <xdr:rowOff>0</xdr:rowOff>
    </xdr:from>
    <xdr:to>
      <xdr:col>8</xdr:col>
      <xdr:colOff>504825</xdr:colOff>
      <xdr:row>20</xdr:row>
      <xdr:rowOff>114300</xdr:rowOff>
    </xdr:to>
    <xdr:graphicFrame macro="">
      <xdr:nvGraphicFramePr>
        <xdr:cNvPr id="12158976" name="グラフ 1">
          <a:extLst>
            <a:ext uri="{FF2B5EF4-FFF2-40B4-BE49-F238E27FC236}">
              <a16:creationId xmlns:a16="http://schemas.microsoft.com/office/drawing/2014/main" id="{BB2A1A87-BC0A-4698-AAB4-DC813BEC89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360045</xdr:colOff>
      <xdr:row>5</xdr:row>
      <xdr:rowOff>11430</xdr:rowOff>
    </xdr:from>
    <xdr:to>
      <xdr:col>18</xdr:col>
      <xdr:colOff>47625</xdr:colOff>
      <xdr:row>20</xdr:row>
      <xdr:rowOff>36195</xdr:rowOff>
    </xdr:to>
    <xdr:graphicFrame macro="">
      <xdr:nvGraphicFramePr>
        <xdr:cNvPr id="12158977" name="グラフ 2">
          <a:extLst>
            <a:ext uri="{FF2B5EF4-FFF2-40B4-BE49-F238E27FC236}">
              <a16:creationId xmlns:a16="http://schemas.microsoft.com/office/drawing/2014/main" id="{F2D5B2C9-34FE-4EDE-889C-80D1981699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24</xdr:row>
      <xdr:rowOff>167640</xdr:rowOff>
    </xdr:from>
    <xdr:to>
      <xdr:col>8</xdr:col>
      <xdr:colOff>571500</xdr:colOff>
      <xdr:row>40</xdr:row>
      <xdr:rowOff>0</xdr:rowOff>
    </xdr:to>
    <xdr:graphicFrame macro="">
      <xdr:nvGraphicFramePr>
        <xdr:cNvPr id="12158978" name="グラフ 3">
          <a:extLst>
            <a:ext uri="{FF2B5EF4-FFF2-40B4-BE49-F238E27FC236}">
              <a16:creationId xmlns:a16="http://schemas.microsoft.com/office/drawing/2014/main" id="{7883A563-1E77-42A6-885A-D8409EEBBD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419100</xdr:colOff>
      <xdr:row>25</xdr:row>
      <xdr:rowOff>0</xdr:rowOff>
    </xdr:from>
    <xdr:to>
      <xdr:col>17</xdr:col>
      <xdr:colOff>676275</xdr:colOff>
      <xdr:row>40</xdr:row>
      <xdr:rowOff>28575</xdr:rowOff>
    </xdr:to>
    <xdr:graphicFrame macro="">
      <xdr:nvGraphicFramePr>
        <xdr:cNvPr id="12158979" name="グラフ 4">
          <a:extLst>
            <a:ext uri="{FF2B5EF4-FFF2-40B4-BE49-F238E27FC236}">
              <a16:creationId xmlns:a16="http://schemas.microsoft.com/office/drawing/2014/main" id="{BB371714-08C1-4B88-AF7B-4B9177B206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</xdr:col>
      <xdr:colOff>83185</xdr:colOff>
      <xdr:row>4</xdr:row>
      <xdr:rowOff>40340</xdr:rowOff>
    </xdr:from>
    <xdr:ext cx="859338" cy="168508"/>
    <xdr:sp macro="" textlink="">
      <xdr:nvSpPr>
        <xdr:cNvPr id="9221" name="Text Box 5">
          <a:extLst>
            <a:ext uri="{FF2B5EF4-FFF2-40B4-BE49-F238E27FC236}">
              <a16:creationId xmlns:a16="http://schemas.microsoft.com/office/drawing/2014/main" id="{8DBE54F0-C807-441A-9D29-4BCFF4559586}"/>
            </a:ext>
          </a:extLst>
        </xdr:cNvPr>
        <xdr:cNvSpPr txBox="1">
          <a:spLocks noChangeArrowheads="1"/>
        </xdr:cNvSpPr>
      </xdr:nvSpPr>
      <xdr:spPr bwMode="auto">
        <a:xfrm>
          <a:off x="283210" y="973790"/>
          <a:ext cx="859338" cy="168508"/>
        </a:xfrm>
        <a:prstGeom prst="rect">
          <a:avLst/>
        </a:prstGeom>
        <a:noFill/>
        <a:ln>
          <a:noFill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10</xdr:col>
      <xdr:colOff>80645</xdr:colOff>
      <xdr:row>4</xdr:row>
      <xdr:rowOff>38100</xdr:rowOff>
    </xdr:from>
    <xdr:ext cx="859338" cy="168508"/>
    <xdr:sp macro="" textlink="">
      <xdr:nvSpPr>
        <xdr:cNvPr id="9222" name="Text Box 6">
          <a:extLst>
            <a:ext uri="{FF2B5EF4-FFF2-40B4-BE49-F238E27FC236}">
              <a16:creationId xmlns:a16="http://schemas.microsoft.com/office/drawing/2014/main" id="{09D30247-761D-4EA4-BA88-D872700B24B1}"/>
            </a:ext>
          </a:extLst>
        </xdr:cNvPr>
        <xdr:cNvSpPr txBox="1">
          <a:spLocks noChangeArrowheads="1"/>
        </xdr:cNvSpPr>
      </xdr:nvSpPr>
      <xdr:spPr bwMode="auto">
        <a:xfrm>
          <a:off x="5967095" y="971550"/>
          <a:ext cx="859338" cy="168508"/>
        </a:xfrm>
        <a:prstGeom prst="rect">
          <a:avLst/>
        </a:prstGeom>
        <a:noFill/>
        <a:ln>
          <a:noFill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</xdr:col>
      <xdr:colOff>121285</xdr:colOff>
      <xdr:row>24</xdr:row>
      <xdr:rowOff>38100</xdr:rowOff>
    </xdr:from>
    <xdr:ext cx="859338" cy="168508"/>
    <xdr:sp macro="" textlink="">
      <xdr:nvSpPr>
        <xdr:cNvPr id="9223" name="Text Box 7">
          <a:extLst>
            <a:ext uri="{FF2B5EF4-FFF2-40B4-BE49-F238E27FC236}">
              <a16:creationId xmlns:a16="http://schemas.microsoft.com/office/drawing/2014/main" id="{D05AA72B-2ACC-4F23-8274-EC7FB9BE2819}"/>
            </a:ext>
          </a:extLst>
        </xdr:cNvPr>
        <xdr:cNvSpPr txBox="1">
          <a:spLocks noChangeArrowheads="1"/>
        </xdr:cNvSpPr>
      </xdr:nvSpPr>
      <xdr:spPr bwMode="auto">
        <a:xfrm>
          <a:off x="321310" y="4781550"/>
          <a:ext cx="859338" cy="168508"/>
        </a:xfrm>
        <a:prstGeom prst="rect">
          <a:avLst/>
        </a:prstGeom>
        <a:noFill/>
        <a:ln>
          <a:noFill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10</xdr:col>
      <xdr:colOff>121285</xdr:colOff>
      <xdr:row>24</xdr:row>
      <xdr:rowOff>38100</xdr:rowOff>
    </xdr:from>
    <xdr:ext cx="859338" cy="168508"/>
    <xdr:sp macro="" textlink="">
      <xdr:nvSpPr>
        <xdr:cNvPr id="9224" name="Text Box 8">
          <a:extLst>
            <a:ext uri="{FF2B5EF4-FFF2-40B4-BE49-F238E27FC236}">
              <a16:creationId xmlns:a16="http://schemas.microsoft.com/office/drawing/2014/main" id="{35798C9E-9B06-439D-AFCC-0DC147D794ED}"/>
            </a:ext>
          </a:extLst>
        </xdr:cNvPr>
        <xdr:cNvSpPr txBox="1">
          <a:spLocks noChangeArrowheads="1"/>
        </xdr:cNvSpPr>
      </xdr:nvSpPr>
      <xdr:spPr bwMode="auto">
        <a:xfrm>
          <a:off x="6007735" y="4781550"/>
          <a:ext cx="859338" cy="168508"/>
        </a:xfrm>
        <a:prstGeom prst="rect">
          <a:avLst/>
        </a:prstGeom>
        <a:noFill/>
        <a:ln>
          <a:noFill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9</xdr:col>
      <xdr:colOff>7620</xdr:colOff>
      <xdr:row>20</xdr:row>
      <xdr:rowOff>22860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91A3781-5770-4618-AB2B-9DCE5C0258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72390</xdr:colOff>
      <xdr:row>4</xdr:row>
      <xdr:rowOff>0</xdr:rowOff>
    </xdr:from>
    <xdr:ext cx="859338" cy="168508"/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72C0CE42-4E5D-452C-A80F-4EC7834EFD39}"/>
            </a:ext>
          </a:extLst>
        </xdr:cNvPr>
        <xdr:cNvSpPr txBox="1">
          <a:spLocks noChangeArrowheads="1"/>
        </xdr:cNvSpPr>
      </xdr:nvSpPr>
      <xdr:spPr bwMode="auto">
        <a:xfrm>
          <a:off x="255270" y="922020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10</xdr:col>
      <xdr:colOff>81915</xdr:colOff>
      <xdr:row>4</xdr:row>
      <xdr:rowOff>9525</xdr:rowOff>
    </xdr:from>
    <xdr:ext cx="859338" cy="168508"/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2A44650A-71AE-46DD-B840-B87B6F68A7C6}"/>
            </a:ext>
          </a:extLst>
        </xdr:cNvPr>
        <xdr:cNvSpPr txBox="1">
          <a:spLocks noChangeArrowheads="1"/>
        </xdr:cNvSpPr>
      </xdr:nvSpPr>
      <xdr:spPr bwMode="auto">
        <a:xfrm>
          <a:off x="7115175" y="931545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twoCellAnchor>
    <xdr:from>
      <xdr:col>1</xdr:col>
      <xdr:colOff>0</xdr:colOff>
      <xdr:row>24</xdr:row>
      <xdr:rowOff>0</xdr:rowOff>
    </xdr:from>
    <xdr:to>
      <xdr:col>9</xdr:col>
      <xdr:colOff>7620</xdr:colOff>
      <xdr:row>39</xdr:row>
      <xdr:rowOff>22860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22465C4-8E4F-4070-9EB5-13249D0A37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72390</xdr:colOff>
      <xdr:row>23</xdr:row>
      <xdr:rowOff>0</xdr:rowOff>
    </xdr:from>
    <xdr:ext cx="859338" cy="168508"/>
    <xdr:sp macro="" textlink="">
      <xdr:nvSpPr>
        <xdr:cNvPr id="7" name="Text Box 5">
          <a:extLst>
            <a:ext uri="{FF2B5EF4-FFF2-40B4-BE49-F238E27FC236}">
              <a16:creationId xmlns:a16="http://schemas.microsoft.com/office/drawing/2014/main" id="{E97BA432-4F38-465D-80C3-9920E2FB0B9B}"/>
            </a:ext>
          </a:extLst>
        </xdr:cNvPr>
        <xdr:cNvSpPr txBox="1">
          <a:spLocks noChangeArrowheads="1"/>
        </xdr:cNvSpPr>
      </xdr:nvSpPr>
      <xdr:spPr bwMode="auto">
        <a:xfrm>
          <a:off x="255270" y="4541520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twoCellAnchor>
    <xdr:from>
      <xdr:col>9</xdr:col>
      <xdr:colOff>390525</xdr:colOff>
      <xdr:row>5</xdr:row>
      <xdr:rowOff>0</xdr:rowOff>
    </xdr:from>
    <xdr:to>
      <xdr:col>17</xdr:col>
      <xdr:colOff>864870</xdr:colOff>
      <xdr:row>20</xdr:row>
      <xdr:rowOff>22860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B9B6DE4-8B36-43AE-B294-8DA04806A4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10</xdr:col>
      <xdr:colOff>81915</xdr:colOff>
      <xdr:row>23</xdr:row>
      <xdr:rowOff>9525</xdr:rowOff>
    </xdr:from>
    <xdr:ext cx="859338" cy="168508"/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C1B82249-4264-4339-BB76-015FD65E0B2A}"/>
            </a:ext>
          </a:extLst>
        </xdr:cNvPr>
        <xdr:cNvSpPr txBox="1">
          <a:spLocks noChangeArrowheads="1"/>
        </xdr:cNvSpPr>
      </xdr:nvSpPr>
      <xdr:spPr bwMode="auto">
        <a:xfrm>
          <a:off x="7115175" y="4551045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twoCellAnchor>
    <xdr:from>
      <xdr:col>10</xdr:col>
      <xdr:colOff>58316</xdr:colOff>
      <xdr:row>23</xdr:row>
      <xdr:rowOff>182648</xdr:rowOff>
    </xdr:from>
    <xdr:to>
      <xdr:col>18</xdr:col>
      <xdr:colOff>69111</xdr:colOff>
      <xdr:row>39</xdr:row>
      <xdr:rowOff>20775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27B3500-3BBA-4708-8C41-75789B41D6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0</xdr:col>
      <xdr:colOff>196215</xdr:colOff>
      <xdr:row>42</xdr:row>
      <xdr:rowOff>9525</xdr:rowOff>
    </xdr:from>
    <xdr:ext cx="859338" cy="168508"/>
    <xdr:sp macro="" textlink="">
      <xdr:nvSpPr>
        <xdr:cNvPr id="11" name="Text Box 6">
          <a:extLst>
            <a:ext uri="{FF2B5EF4-FFF2-40B4-BE49-F238E27FC236}">
              <a16:creationId xmlns:a16="http://schemas.microsoft.com/office/drawing/2014/main" id="{FD945A59-E6E3-46DF-B5FD-074CF1B7CDF7}"/>
            </a:ext>
          </a:extLst>
        </xdr:cNvPr>
        <xdr:cNvSpPr txBox="1">
          <a:spLocks noChangeArrowheads="1"/>
        </xdr:cNvSpPr>
      </xdr:nvSpPr>
      <xdr:spPr bwMode="auto">
        <a:xfrm>
          <a:off x="180975" y="8170545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twoCellAnchor>
    <xdr:from>
      <xdr:col>0</xdr:col>
      <xdr:colOff>123113</xdr:colOff>
      <xdr:row>43</xdr:row>
      <xdr:rowOff>0</xdr:rowOff>
    </xdr:from>
    <xdr:to>
      <xdr:col>8</xdr:col>
      <xdr:colOff>765279</xdr:colOff>
      <xdr:row>58</xdr:row>
      <xdr:rowOff>22860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60CF3C4-E7A4-4858-93FA-DBB643DBE1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171450</xdr:rowOff>
    </xdr:from>
    <xdr:to>
      <xdr:col>8</xdr:col>
      <xdr:colOff>598170</xdr:colOff>
      <xdr:row>22</xdr:row>
      <xdr:rowOff>76200</xdr:rowOff>
    </xdr:to>
    <xdr:graphicFrame macro="">
      <xdr:nvGraphicFramePr>
        <xdr:cNvPr id="12164096" name="グラフ 1">
          <a:extLst>
            <a:ext uri="{FF2B5EF4-FFF2-40B4-BE49-F238E27FC236}">
              <a16:creationId xmlns:a16="http://schemas.microsoft.com/office/drawing/2014/main" id="{69C0C082-7BE8-4349-B192-908F9FEF56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350520</xdr:colOff>
      <xdr:row>5</xdr:row>
      <xdr:rowOff>95250</xdr:rowOff>
    </xdr:from>
    <xdr:to>
      <xdr:col>18</xdr:col>
      <xdr:colOff>5716</xdr:colOff>
      <xdr:row>22</xdr:row>
      <xdr:rowOff>95250</xdr:rowOff>
    </xdr:to>
    <xdr:graphicFrame macro="">
      <xdr:nvGraphicFramePr>
        <xdr:cNvPr id="12164097" name="グラフ 5">
          <a:extLst>
            <a:ext uri="{FF2B5EF4-FFF2-40B4-BE49-F238E27FC236}">
              <a16:creationId xmlns:a16="http://schemas.microsoft.com/office/drawing/2014/main" id="{96A0447E-6EA8-4535-8BC7-653FD7098A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24</xdr:row>
      <xdr:rowOff>190500</xdr:rowOff>
    </xdr:from>
    <xdr:to>
      <xdr:col>9</xdr:col>
      <xdr:colOff>238125</xdr:colOff>
      <xdr:row>41</xdr:row>
      <xdr:rowOff>66675</xdr:rowOff>
    </xdr:to>
    <xdr:graphicFrame macro="">
      <xdr:nvGraphicFramePr>
        <xdr:cNvPr id="12164098" name="グラフ 6">
          <a:extLst>
            <a:ext uri="{FF2B5EF4-FFF2-40B4-BE49-F238E27FC236}">
              <a16:creationId xmlns:a16="http://schemas.microsoft.com/office/drawing/2014/main" id="{16A60E2B-2207-4FD6-AF60-4BCCAA3FDD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24</xdr:row>
      <xdr:rowOff>171450</xdr:rowOff>
    </xdr:from>
    <xdr:to>
      <xdr:col>18</xdr:col>
      <xdr:colOff>38100</xdr:colOff>
      <xdr:row>41</xdr:row>
      <xdr:rowOff>85725</xdr:rowOff>
    </xdr:to>
    <xdr:graphicFrame macro="">
      <xdr:nvGraphicFramePr>
        <xdr:cNvPr id="12164099" name="グラフ 7">
          <a:extLst>
            <a:ext uri="{FF2B5EF4-FFF2-40B4-BE49-F238E27FC236}">
              <a16:creationId xmlns:a16="http://schemas.microsoft.com/office/drawing/2014/main" id="{8919E3F1-2B20-41D1-BE21-041F0FC253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</xdr:col>
      <xdr:colOff>207310</xdr:colOff>
      <xdr:row>4</xdr:row>
      <xdr:rowOff>73847</xdr:rowOff>
    </xdr:from>
    <xdr:ext cx="884960" cy="157669"/>
    <xdr:sp macro="" textlink="">
      <xdr:nvSpPr>
        <xdr:cNvPr id="12296" name="Text Box 8">
          <a:extLst>
            <a:ext uri="{FF2B5EF4-FFF2-40B4-BE49-F238E27FC236}">
              <a16:creationId xmlns:a16="http://schemas.microsoft.com/office/drawing/2014/main" id="{58C2E85B-4C7C-4169-B470-AE93EFFE6976}"/>
            </a:ext>
          </a:extLst>
        </xdr:cNvPr>
        <xdr:cNvSpPr txBox="1">
          <a:spLocks noChangeArrowheads="1"/>
        </xdr:cNvSpPr>
      </xdr:nvSpPr>
      <xdr:spPr bwMode="auto">
        <a:xfrm>
          <a:off x="409016" y="1030381"/>
          <a:ext cx="859338" cy="157443"/>
        </a:xfrm>
        <a:prstGeom prst="rect">
          <a:avLst/>
        </a:prstGeom>
        <a:noFill/>
        <a:ln>
          <a:noFill/>
        </a:ln>
      </xdr:spPr>
      <xdr:txBody>
        <a:bodyPr wrap="none" lIns="18288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10</xdr:col>
      <xdr:colOff>104477</xdr:colOff>
      <xdr:row>4</xdr:row>
      <xdr:rowOff>78255</xdr:rowOff>
    </xdr:from>
    <xdr:ext cx="859338" cy="168508"/>
    <xdr:sp macro="" textlink="">
      <xdr:nvSpPr>
        <xdr:cNvPr id="12297" name="Text Box 9">
          <a:extLst>
            <a:ext uri="{FF2B5EF4-FFF2-40B4-BE49-F238E27FC236}">
              <a16:creationId xmlns:a16="http://schemas.microsoft.com/office/drawing/2014/main" id="{14DBF677-A54E-4E38-95D0-FE701CC45CA5}"/>
            </a:ext>
          </a:extLst>
        </xdr:cNvPr>
        <xdr:cNvSpPr txBox="1">
          <a:spLocks noChangeArrowheads="1"/>
        </xdr:cNvSpPr>
      </xdr:nvSpPr>
      <xdr:spPr bwMode="auto">
        <a:xfrm>
          <a:off x="6514802" y="916455"/>
          <a:ext cx="859338" cy="168508"/>
        </a:xfrm>
        <a:prstGeom prst="rect">
          <a:avLst/>
        </a:prstGeom>
        <a:noFill/>
        <a:ln>
          <a:noFill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</xdr:col>
      <xdr:colOff>213044</xdr:colOff>
      <xdr:row>24</xdr:row>
      <xdr:rowOff>41647</xdr:rowOff>
    </xdr:from>
    <xdr:ext cx="859338" cy="168508"/>
    <xdr:sp macro="" textlink="">
      <xdr:nvSpPr>
        <xdr:cNvPr id="12298" name="Text Box 10">
          <a:extLst>
            <a:ext uri="{FF2B5EF4-FFF2-40B4-BE49-F238E27FC236}">
              <a16:creationId xmlns:a16="http://schemas.microsoft.com/office/drawing/2014/main" id="{B158EC5C-5D25-42DE-A88D-E80B9390C223}"/>
            </a:ext>
          </a:extLst>
        </xdr:cNvPr>
        <xdr:cNvSpPr txBox="1">
          <a:spLocks noChangeArrowheads="1"/>
        </xdr:cNvSpPr>
      </xdr:nvSpPr>
      <xdr:spPr bwMode="auto">
        <a:xfrm>
          <a:off x="413069" y="4689847"/>
          <a:ext cx="859338" cy="168508"/>
        </a:xfrm>
        <a:prstGeom prst="rect">
          <a:avLst/>
        </a:prstGeom>
        <a:noFill/>
        <a:ln>
          <a:noFill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10</xdr:col>
      <xdr:colOff>118184</xdr:colOff>
      <xdr:row>24</xdr:row>
      <xdr:rowOff>50987</xdr:rowOff>
    </xdr:from>
    <xdr:ext cx="859338" cy="168508"/>
    <xdr:sp macro="" textlink="">
      <xdr:nvSpPr>
        <xdr:cNvPr id="12299" name="Text Box 11">
          <a:extLst>
            <a:ext uri="{FF2B5EF4-FFF2-40B4-BE49-F238E27FC236}">
              <a16:creationId xmlns:a16="http://schemas.microsoft.com/office/drawing/2014/main" id="{E2391734-9C73-472D-B16B-098B44B2DDA5}"/>
            </a:ext>
          </a:extLst>
        </xdr:cNvPr>
        <xdr:cNvSpPr txBox="1">
          <a:spLocks noChangeArrowheads="1"/>
        </xdr:cNvSpPr>
      </xdr:nvSpPr>
      <xdr:spPr bwMode="auto">
        <a:xfrm>
          <a:off x="6528509" y="4699187"/>
          <a:ext cx="859338" cy="168508"/>
        </a:xfrm>
        <a:prstGeom prst="rect">
          <a:avLst/>
        </a:prstGeom>
        <a:noFill/>
        <a:ln>
          <a:noFill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</xdr:row>
      <xdr:rowOff>190499</xdr:rowOff>
    </xdr:from>
    <xdr:to>
      <xdr:col>9</xdr:col>
      <xdr:colOff>11430</xdr:colOff>
      <xdr:row>22</xdr:row>
      <xdr:rowOff>85724</xdr:rowOff>
    </xdr:to>
    <xdr:graphicFrame macro="">
      <xdr:nvGraphicFramePr>
        <xdr:cNvPr id="12169216" name="グラフ 1">
          <a:extLst>
            <a:ext uri="{FF2B5EF4-FFF2-40B4-BE49-F238E27FC236}">
              <a16:creationId xmlns:a16="http://schemas.microsoft.com/office/drawing/2014/main" id="{DCF3B074-A914-4146-9928-D96232F3BB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278130</xdr:colOff>
      <xdr:row>5</xdr:row>
      <xdr:rowOff>0</xdr:rowOff>
    </xdr:from>
    <xdr:to>
      <xdr:col>18</xdr:col>
      <xdr:colOff>0</xdr:colOff>
      <xdr:row>22</xdr:row>
      <xdr:rowOff>64770</xdr:rowOff>
    </xdr:to>
    <xdr:graphicFrame macro="">
      <xdr:nvGraphicFramePr>
        <xdr:cNvPr id="12169217" name="グラフ 2">
          <a:extLst>
            <a:ext uri="{FF2B5EF4-FFF2-40B4-BE49-F238E27FC236}">
              <a16:creationId xmlns:a16="http://schemas.microsoft.com/office/drawing/2014/main" id="{F61081BA-594B-47DA-8D30-C57E22847C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24</xdr:row>
      <xdr:rowOff>190500</xdr:rowOff>
    </xdr:from>
    <xdr:to>
      <xdr:col>9</xdr:col>
      <xdr:colOff>9525</xdr:colOff>
      <xdr:row>41</xdr:row>
      <xdr:rowOff>38100</xdr:rowOff>
    </xdr:to>
    <xdr:graphicFrame macro="">
      <xdr:nvGraphicFramePr>
        <xdr:cNvPr id="12169218" name="グラフ 3">
          <a:extLst>
            <a:ext uri="{FF2B5EF4-FFF2-40B4-BE49-F238E27FC236}">
              <a16:creationId xmlns:a16="http://schemas.microsoft.com/office/drawing/2014/main" id="{B531A2D3-B09B-463B-911E-4A4E1C640F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244477</xdr:colOff>
      <xdr:row>25</xdr:row>
      <xdr:rowOff>123190</xdr:rowOff>
    </xdr:from>
    <xdr:to>
      <xdr:col>18</xdr:col>
      <xdr:colOff>164465</xdr:colOff>
      <xdr:row>41</xdr:row>
      <xdr:rowOff>88900</xdr:rowOff>
    </xdr:to>
    <xdr:graphicFrame macro="">
      <xdr:nvGraphicFramePr>
        <xdr:cNvPr id="12169219" name="グラフ 4">
          <a:extLst>
            <a:ext uri="{FF2B5EF4-FFF2-40B4-BE49-F238E27FC236}">
              <a16:creationId xmlns:a16="http://schemas.microsoft.com/office/drawing/2014/main" id="{CEC91B62-7C8D-4FAC-BB17-2707FA22AF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</xdr:col>
      <xdr:colOff>84866</xdr:colOff>
      <xdr:row>4</xdr:row>
      <xdr:rowOff>74295</xdr:rowOff>
    </xdr:from>
    <xdr:ext cx="868886" cy="168508"/>
    <xdr:sp macro="" textlink="">
      <xdr:nvSpPr>
        <xdr:cNvPr id="16389" name="Text Box 5">
          <a:extLst>
            <a:ext uri="{FF2B5EF4-FFF2-40B4-BE49-F238E27FC236}">
              <a16:creationId xmlns:a16="http://schemas.microsoft.com/office/drawing/2014/main" id="{01628432-C533-45D3-9635-5BE2E88E11A5}"/>
            </a:ext>
          </a:extLst>
        </xdr:cNvPr>
        <xdr:cNvSpPr txBox="1">
          <a:spLocks noChangeArrowheads="1"/>
        </xdr:cNvSpPr>
      </xdr:nvSpPr>
      <xdr:spPr bwMode="auto">
        <a:xfrm>
          <a:off x="284891" y="1007745"/>
          <a:ext cx="859338" cy="168508"/>
        </a:xfrm>
        <a:prstGeom prst="rect">
          <a:avLst/>
        </a:prstGeom>
        <a:noFill/>
        <a:ln>
          <a:noFill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10</xdr:col>
      <xdr:colOff>162485</xdr:colOff>
      <xdr:row>4</xdr:row>
      <xdr:rowOff>69439</xdr:rowOff>
    </xdr:from>
    <xdr:ext cx="859338" cy="168508"/>
    <xdr:sp macro="" textlink="">
      <xdr:nvSpPr>
        <xdr:cNvPr id="16390" name="Text Box 6">
          <a:extLst>
            <a:ext uri="{FF2B5EF4-FFF2-40B4-BE49-F238E27FC236}">
              <a16:creationId xmlns:a16="http://schemas.microsoft.com/office/drawing/2014/main" id="{5BD23912-09DF-4ED7-9F52-4FD31EEA22E9}"/>
            </a:ext>
          </a:extLst>
        </xdr:cNvPr>
        <xdr:cNvSpPr txBox="1">
          <a:spLocks noChangeArrowheads="1"/>
        </xdr:cNvSpPr>
      </xdr:nvSpPr>
      <xdr:spPr bwMode="auto">
        <a:xfrm>
          <a:off x="6048935" y="1002889"/>
          <a:ext cx="859338" cy="168508"/>
        </a:xfrm>
        <a:prstGeom prst="rect">
          <a:avLst/>
        </a:prstGeom>
        <a:noFill/>
        <a:ln>
          <a:noFill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</xdr:col>
      <xdr:colOff>41350</xdr:colOff>
      <xdr:row>24</xdr:row>
      <xdr:rowOff>82736</xdr:rowOff>
    </xdr:from>
    <xdr:ext cx="859338" cy="168508"/>
    <xdr:sp macro="" textlink="">
      <xdr:nvSpPr>
        <xdr:cNvPr id="16391" name="Text Box 7">
          <a:extLst>
            <a:ext uri="{FF2B5EF4-FFF2-40B4-BE49-F238E27FC236}">
              <a16:creationId xmlns:a16="http://schemas.microsoft.com/office/drawing/2014/main" id="{929C630D-564E-43E5-A49B-6C9D73316741}"/>
            </a:ext>
          </a:extLst>
        </xdr:cNvPr>
        <xdr:cNvSpPr txBox="1">
          <a:spLocks noChangeArrowheads="1"/>
        </xdr:cNvSpPr>
      </xdr:nvSpPr>
      <xdr:spPr bwMode="auto">
        <a:xfrm>
          <a:off x="241375" y="4826186"/>
          <a:ext cx="859338" cy="168508"/>
        </a:xfrm>
        <a:prstGeom prst="rect">
          <a:avLst/>
        </a:prstGeom>
        <a:noFill/>
        <a:ln>
          <a:noFill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10</xdr:col>
      <xdr:colOff>211979</xdr:colOff>
      <xdr:row>24</xdr:row>
      <xdr:rowOff>52107</xdr:rowOff>
    </xdr:from>
    <xdr:ext cx="550022" cy="168508"/>
    <xdr:sp macro="" textlink="">
      <xdr:nvSpPr>
        <xdr:cNvPr id="16392" name="Text Box 8">
          <a:extLst>
            <a:ext uri="{FF2B5EF4-FFF2-40B4-BE49-F238E27FC236}">
              <a16:creationId xmlns:a16="http://schemas.microsoft.com/office/drawing/2014/main" id="{6B4C3F02-F391-498E-B63B-7CC5483FB794}"/>
            </a:ext>
          </a:extLst>
        </xdr:cNvPr>
        <xdr:cNvSpPr txBox="1">
          <a:spLocks noChangeArrowheads="1"/>
        </xdr:cNvSpPr>
      </xdr:nvSpPr>
      <xdr:spPr bwMode="auto">
        <a:xfrm>
          <a:off x="6098429" y="4795557"/>
          <a:ext cx="550022" cy="168508"/>
        </a:xfrm>
        <a:prstGeom prst="rect">
          <a:avLst/>
        </a:prstGeom>
        <a:noFill/>
        <a:ln>
          <a:noFill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(回/Times)</a:t>
          </a:r>
          <a:endParaRPr lang="ja-JP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</xdr:row>
      <xdr:rowOff>190500</xdr:rowOff>
    </xdr:from>
    <xdr:to>
      <xdr:col>9</xdr:col>
      <xdr:colOff>66675</xdr:colOff>
      <xdr:row>22</xdr:row>
      <xdr:rowOff>28575</xdr:rowOff>
    </xdr:to>
    <xdr:graphicFrame macro="">
      <xdr:nvGraphicFramePr>
        <xdr:cNvPr id="11748608" name="グラフ 1">
          <a:extLst>
            <a:ext uri="{FF2B5EF4-FFF2-40B4-BE49-F238E27FC236}">
              <a16:creationId xmlns:a16="http://schemas.microsoft.com/office/drawing/2014/main" id="{57FB2FEF-D9E7-452F-80AD-75ED9CB0C0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24</xdr:row>
      <xdr:rowOff>190500</xdr:rowOff>
    </xdr:from>
    <xdr:to>
      <xdr:col>9</xdr:col>
      <xdr:colOff>104775</xdr:colOff>
      <xdr:row>41</xdr:row>
      <xdr:rowOff>66675</xdr:rowOff>
    </xdr:to>
    <xdr:graphicFrame macro="">
      <xdr:nvGraphicFramePr>
        <xdr:cNvPr id="11748609" name="グラフ 3">
          <a:extLst>
            <a:ext uri="{FF2B5EF4-FFF2-40B4-BE49-F238E27FC236}">
              <a16:creationId xmlns:a16="http://schemas.microsoft.com/office/drawing/2014/main" id="{F9040962-7D8C-4A8F-BDF8-CB70FBF0EB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219075</xdr:colOff>
      <xdr:row>25</xdr:row>
      <xdr:rowOff>0</xdr:rowOff>
    </xdr:from>
    <xdr:to>
      <xdr:col>17</xdr:col>
      <xdr:colOff>685800</xdr:colOff>
      <xdr:row>41</xdr:row>
      <xdr:rowOff>76200</xdr:rowOff>
    </xdr:to>
    <xdr:graphicFrame macro="">
      <xdr:nvGraphicFramePr>
        <xdr:cNvPr id="11748610" name="グラフ 4">
          <a:extLst>
            <a:ext uri="{FF2B5EF4-FFF2-40B4-BE49-F238E27FC236}">
              <a16:creationId xmlns:a16="http://schemas.microsoft.com/office/drawing/2014/main" id="{3089664C-288C-4FFA-A550-3289888CA5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266700</xdr:colOff>
      <xdr:row>4</xdr:row>
      <xdr:rowOff>190500</xdr:rowOff>
    </xdr:from>
    <xdr:to>
      <xdr:col>18</xdr:col>
      <xdr:colOff>66675</xdr:colOff>
      <xdr:row>22</xdr:row>
      <xdr:rowOff>9525</xdr:rowOff>
    </xdr:to>
    <xdr:graphicFrame macro="">
      <xdr:nvGraphicFramePr>
        <xdr:cNvPr id="11748611" name="グラフ 6">
          <a:extLst>
            <a:ext uri="{FF2B5EF4-FFF2-40B4-BE49-F238E27FC236}">
              <a16:creationId xmlns:a16="http://schemas.microsoft.com/office/drawing/2014/main" id="{31F5BCDB-B48A-49E1-A016-5A4825385C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7</xdr:col>
      <xdr:colOff>433705</xdr:colOff>
      <xdr:row>4</xdr:row>
      <xdr:rowOff>38100</xdr:rowOff>
    </xdr:from>
    <xdr:ext cx="859338" cy="168508"/>
    <xdr:sp macro="" textlink="">
      <xdr:nvSpPr>
        <xdr:cNvPr id="19463" name="Text Box 7">
          <a:extLst>
            <a:ext uri="{FF2B5EF4-FFF2-40B4-BE49-F238E27FC236}">
              <a16:creationId xmlns:a16="http://schemas.microsoft.com/office/drawing/2014/main" id="{2F757C22-BCE7-429D-B35E-670616124EF5}"/>
            </a:ext>
          </a:extLst>
        </xdr:cNvPr>
        <xdr:cNvSpPr txBox="1">
          <a:spLocks noChangeArrowheads="1"/>
        </xdr:cNvSpPr>
      </xdr:nvSpPr>
      <xdr:spPr bwMode="auto">
        <a:xfrm>
          <a:off x="4577080" y="971550"/>
          <a:ext cx="859338" cy="168508"/>
        </a:xfrm>
        <a:prstGeom prst="rect">
          <a:avLst/>
        </a:prstGeom>
        <a:noFill/>
        <a:ln>
          <a:noFill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16</xdr:col>
      <xdr:colOff>434041</xdr:colOff>
      <xdr:row>4</xdr:row>
      <xdr:rowOff>35859</xdr:rowOff>
    </xdr:from>
    <xdr:ext cx="868886" cy="168508"/>
    <xdr:sp macro="" textlink="">
      <xdr:nvSpPr>
        <xdr:cNvPr id="19464" name="Text Box 8">
          <a:extLst>
            <a:ext uri="{FF2B5EF4-FFF2-40B4-BE49-F238E27FC236}">
              <a16:creationId xmlns:a16="http://schemas.microsoft.com/office/drawing/2014/main" id="{8FFC8C23-AFE6-4E9D-9D1B-FD0C41893815}"/>
            </a:ext>
          </a:extLst>
        </xdr:cNvPr>
        <xdr:cNvSpPr txBox="1">
          <a:spLocks noChangeArrowheads="1"/>
        </xdr:cNvSpPr>
      </xdr:nvSpPr>
      <xdr:spPr bwMode="auto">
        <a:xfrm>
          <a:off x="10407276" y="977153"/>
          <a:ext cx="859338" cy="168508"/>
        </a:xfrm>
        <a:prstGeom prst="rect">
          <a:avLst/>
        </a:prstGeom>
        <a:noFill/>
        <a:ln>
          <a:noFill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2</xdr:col>
      <xdr:colOff>147395</xdr:colOff>
      <xdr:row>24</xdr:row>
      <xdr:rowOff>40117</xdr:rowOff>
    </xdr:from>
    <xdr:ext cx="329962" cy="168508"/>
    <xdr:sp macro="" textlink="">
      <xdr:nvSpPr>
        <xdr:cNvPr id="19466" name="Text Box 10">
          <a:extLst>
            <a:ext uri="{FF2B5EF4-FFF2-40B4-BE49-F238E27FC236}">
              <a16:creationId xmlns:a16="http://schemas.microsoft.com/office/drawing/2014/main" id="{9F78EB8C-2408-4B92-A023-2C86E9B65252}"/>
            </a:ext>
          </a:extLst>
        </xdr:cNvPr>
        <xdr:cNvSpPr txBox="1">
          <a:spLocks noChangeArrowheads="1"/>
        </xdr:cNvSpPr>
      </xdr:nvSpPr>
      <xdr:spPr bwMode="auto">
        <a:xfrm>
          <a:off x="1004645" y="4783567"/>
          <a:ext cx="329962" cy="168508"/>
        </a:xfrm>
        <a:prstGeom prst="rect">
          <a:avLst/>
        </a:prstGeom>
        <a:noFill/>
        <a:ln>
          <a:noFill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(円/\)</a:t>
          </a:r>
          <a:endParaRPr lang="ja-JP" altLang="en-US"/>
        </a:p>
      </xdr:txBody>
    </xdr:sp>
    <xdr:clientData/>
  </xdr:oneCellAnchor>
  <xdr:oneCellAnchor>
    <xdr:from>
      <xdr:col>8</xdr:col>
      <xdr:colOff>231477</xdr:colOff>
      <xdr:row>24</xdr:row>
      <xdr:rowOff>39221</xdr:rowOff>
    </xdr:from>
    <xdr:ext cx="329962" cy="168508"/>
    <xdr:sp macro="" textlink="">
      <xdr:nvSpPr>
        <xdr:cNvPr id="19467" name="Text Box 11">
          <a:extLst>
            <a:ext uri="{FF2B5EF4-FFF2-40B4-BE49-F238E27FC236}">
              <a16:creationId xmlns:a16="http://schemas.microsoft.com/office/drawing/2014/main" id="{0FBECAFB-04B0-4D7C-A5A9-F9D8AD48CC60}"/>
            </a:ext>
          </a:extLst>
        </xdr:cNvPr>
        <xdr:cNvSpPr txBox="1">
          <a:spLocks noChangeArrowheads="1"/>
        </xdr:cNvSpPr>
      </xdr:nvSpPr>
      <xdr:spPr bwMode="auto">
        <a:xfrm>
          <a:off x="5032077" y="4782671"/>
          <a:ext cx="329962" cy="168508"/>
        </a:xfrm>
        <a:prstGeom prst="rect">
          <a:avLst/>
        </a:prstGeom>
        <a:noFill/>
        <a:ln>
          <a:noFill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(円/\)</a:t>
          </a:r>
          <a:endParaRPr lang="ja-JP" altLang="en-US"/>
        </a:p>
      </xdr:txBody>
    </xdr:sp>
    <xdr:clientData/>
  </xdr:oneCellAnchor>
  <xdr:oneCellAnchor>
    <xdr:from>
      <xdr:col>10</xdr:col>
      <xdr:colOff>435162</xdr:colOff>
      <xdr:row>24</xdr:row>
      <xdr:rowOff>39220</xdr:rowOff>
    </xdr:from>
    <xdr:ext cx="550022" cy="168508"/>
    <xdr:sp macro="" textlink="">
      <xdr:nvSpPr>
        <xdr:cNvPr id="19468" name="Text Box 12">
          <a:extLst>
            <a:ext uri="{FF2B5EF4-FFF2-40B4-BE49-F238E27FC236}">
              <a16:creationId xmlns:a16="http://schemas.microsoft.com/office/drawing/2014/main" id="{BB99100D-6205-4A5A-B937-66A391EC4893}"/>
            </a:ext>
          </a:extLst>
        </xdr:cNvPr>
        <xdr:cNvSpPr txBox="1">
          <a:spLocks noChangeArrowheads="1"/>
        </xdr:cNvSpPr>
      </xdr:nvSpPr>
      <xdr:spPr bwMode="auto">
        <a:xfrm>
          <a:off x="6321612" y="4782670"/>
          <a:ext cx="550022" cy="168508"/>
        </a:xfrm>
        <a:prstGeom prst="rect">
          <a:avLst/>
        </a:prstGeom>
        <a:noFill/>
        <a:ln>
          <a:noFill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(倍/Times)</a:t>
          </a:r>
          <a:endParaRPr lang="ja-JP" altLang="en-US"/>
        </a:p>
      </xdr:txBody>
    </xdr:sp>
    <xdr:clientData/>
  </xdr:oneCellAnchor>
  <xdr:oneCellAnchor>
    <xdr:from>
      <xdr:col>17</xdr:col>
      <xdr:colOff>250750</xdr:colOff>
      <xdr:row>24</xdr:row>
      <xdr:rowOff>43254</xdr:rowOff>
    </xdr:from>
    <xdr:ext cx="559505" cy="168508"/>
    <xdr:sp macro="" textlink="">
      <xdr:nvSpPr>
        <xdr:cNvPr id="19469" name="Text Box 13">
          <a:extLst>
            <a:ext uri="{FF2B5EF4-FFF2-40B4-BE49-F238E27FC236}">
              <a16:creationId xmlns:a16="http://schemas.microsoft.com/office/drawing/2014/main" id="{BEFDC290-06DD-4F35-B6C9-AD92B3D1BEB2}"/>
            </a:ext>
          </a:extLst>
        </xdr:cNvPr>
        <xdr:cNvSpPr txBox="1">
          <a:spLocks noChangeArrowheads="1"/>
        </xdr:cNvSpPr>
      </xdr:nvSpPr>
      <xdr:spPr bwMode="auto">
        <a:xfrm>
          <a:off x="10907544" y="4794548"/>
          <a:ext cx="550022" cy="168508"/>
        </a:xfrm>
        <a:prstGeom prst="rect">
          <a:avLst/>
        </a:prstGeom>
        <a:noFill/>
        <a:ln>
          <a:noFill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(倍/Times)</a:t>
          </a:r>
          <a:endParaRPr lang="ja-JP" altLang="en-US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948690</xdr:colOff>
      <xdr:row>2</xdr:row>
      <xdr:rowOff>187877</xdr:rowOff>
    </xdr:from>
    <xdr:to>
      <xdr:col>2</xdr:col>
      <xdr:colOff>1705654</xdr:colOff>
      <xdr:row>10</xdr:row>
      <xdr:rowOff>74602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501E673D-2EB3-4DD6-B03A-9C80E13A9A1D}"/>
            </a:ext>
          </a:extLst>
        </xdr:cNvPr>
        <xdr:cNvSpPr/>
      </xdr:nvSpPr>
      <xdr:spPr>
        <a:xfrm>
          <a:off x="1027043" y="629478"/>
          <a:ext cx="2435087" cy="1416326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48Q2</a:t>
          </a:r>
          <a:r>
            <a:rPr kumimoji="1" lang="ja-JP" altLang="en-US" sz="1100"/>
            <a:t>からは開示しない</a:t>
          </a:r>
          <a:endParaRPr kumimoji="1" lang="en-US" altLang="ja-JP" sz="1100"/>
        </a:p>
        <a:p>
          <a:pPr algn="l"/>
          <a:r>
            <a:rPr kumimoji="1" lang="ja-JP" altLang="en-US" sz="1100"/>
            <a:t>（豊田さん相談済　</a:t>
          </a:r>
          <a:r>
            <a:rPr kumimoji="1" lang="en-US" altLang="ja-JP" sz="1100"/>
            <a:t>10/21</a:t>
          </a:r>
          <a:r>
            <a:rPr kumimoji="1" lang="ja-JP" altLang="en-US" sz="1100"/>
            <a:t>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EE582-E9E1-4EF2-82F2-87C4E25967CC}">
  <sheetPr>
    <tabColor rgb="FF0070C0"/>
    <pageSetUpPr fitToPage="1"/>
  </sheetPr>
  <dimension ref="A1:Q37"/>
  <sheetViews>
    <sheetView tabSelected="1" view="pageBreakPreview" topLeftCell="A6" zoomScale="85" zoomScaleNormal="70" zoomScaleSheetLayoutView="85" workbookViewId="0">
      <selection activeCell="P29" sqref="P29"/>
    </sheetView>
  </sheetViews>
  <sheetFormatPr defaultColWidth="9" defaultRowHeight="13.2" x14ac:dyDescent="0.2"/>
  <cols>
    <col min="1" max="1" width="2.109375" style="114" customWidth="1"/>
    <col min="2" max="13" width="9" style="114"/>
    <col min="14" max="14" width="34.6640625" style="114" customWidth="1"/>
    <col min="15" max="15" width="10.33203125" style="114" customWidth="1"/>
    <col min="16" max="16384" width="9" style="114"/>
  </cols>
  <sheetData>
    <row r="1" spans="1:14" ht="13.8" thickTop="1" x14ac:dyDescent="0.2">
      <c r="A1" s="120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2"/>
    </row>
    <row r="2" spans="1:14" x14ac:dyDescent="0.2">
      <c r="A2" s="123"/>
      <c r="N2" s="124"/>
    </row>
    <row r="3" spans="1:14" x14ac:dyDescent="0.2">
      <c r="A3" s="123"/>
      <c r="N3" s="124"/>
    </row>
    <row r="4" spans="1:14" x14ac:dyDescent="0.2">
      <c r="A4" s="123"/>
      <c r="N4" s="124"/>
    </row>
    <row r="5" spans="1:14" x14ac:dyDescent="0.2">
      <c r="A5" s="123"/>
      <c r="N5" s="124"/>
    </row>
    <row r="6" spans="1:14" x14ac:dyDescent="0.2">
      <c r="A6" s="123"/>
      <c r="N6" s="124"/>
    </row>
    <row r="7" spans="1:14" x14ac:dyDescent="0.2">
      <c r="A7" s="123"/>
      <c r="N7" s="124"/>
    </row>
    <row r="8" spans="1:14" x14ac:dyDescent="0.2">
      <c r="A8" s="123"/>
      <c r="N8" s="124"/>
    </row>
    <row r="9" spans="1:14" x14ac:dyDescent="0.2">
      <c r="A9" s="123"/>
      <c r="N9" s="124"/>
    </row>
    <row r="10" spans="1:14" x14ac:dyDescent="0.2">
      <c r="A10" s="123"/>
      <c r="N10" s="124"/>
    </row>
    <row r="11" spans="1:14" x14ac:dyDescent="0.2">
      <c r="A11" s="123"/>
      <c r="N11" s="124"/>
    </row>
    <row r="12" spans="1:14" x14ac:dyDescent="0.2">
      <c r="A12" s="123"/>
      <c r="N12" s="124"/>
    </row>
    <row r="13" spans="1:14" x14ac:dyDescent="0.2">
      <c r="A13" s="123"/>
      <c r="N13" s="124"/>
    </row>
    <row r="14" spans="1:14" x14ac:dyDescent="0.2">
      <c r="A14" s="123"/>
      <c r="N14" s="124"/>
    </row>
    <row r="15" spans="1:14" x14ac:dyDescent="0.2">
      <c r="A15" s="123"/>
      <c r="N15" s="124"/>
    </row>
    <row r="16" spans="1:14" x14ac:dyDescent="0.2">
      <c r="A16" s="123"/>
      <c r="N16" s="124"/>
    </row>
    <row r="17" spans="1:17" x14ac:dyDescent="0.2">
      <c r="A17" s="123"/>
      <c r="N17" s="124"/>
    </row>
    <row r="18" spans="1:17" x14ac:dyDescent="0.2">
      <c r="A18" s="123"/>
      <c r="N18" s="124"/>
    </row>
    <row r="19" spans="1:17" x14ac:dyDescent="0.2">
      <c r="A19" s="123"/>
      <c r="N19" s="124"/>
    </row>
    <row r="20" spans="1:17" x14ac:dyDescent="0.2">
      <c r="A20" s="123"/>
      <c r="N20" s="124"/>
    </row>
    <row r="21" spans="1:17" x14ac:dyDescent="0.2">
      <c r="A21" s="123"/>
      <c r="N21" s="124"/>
      <c r="Q21"/>
    </row>
    <row r="22" spans="1:17" x14ac:dyDescent="0.2">
      <c r="A22" s="123"/>
      <c r="N22" s="124"/>
    </row>
    <row r="23" spans="1:17" x14ac:dyDescent="0.2">
      <c r="A23" s="123"/>
      <c r="N23" s="124"/>
    </row>
    <row r="24" spans="1:17" x14ac:dyDescent="0.2">
      <c r="A24" s="123"/>
      <c r="N24" s="124"/>
    </row>
    <row r="25" spans="1:17" x14ac:dyDescent="0.2">
      <c r="A25" s="123"/>
      <c r="N25" s="124"/>
    </row>
    <row r="26" spans="1:17" x14ac:dyDescent="0.2">
      <c r="A26" s="123"/>
      <c r="N26" s="124"/>
    </row>
    <row r="27" spans="1:17" x14ac:dyDescent="0.2">
      <c r="A27" s="123"/>
      <c r="N27" s="124"/>
    </row>
    <row r="28" spans="1:17" x14ac:dyDescent="0.2">
      <c r="A28" s="123"/>
      <c r="N28" s="124"/>
    </row>
    <row r="29" spans="1:17" x14ac:dyDescent="0.2">
      <c r="A29" s="123"/>
      <c r="N29" s="124"/>
    </row>
    <row r="30" spans="1:17" x14ac:dyDescent="0.2">
      <c r="A30" s="393"/>
      <c r="B30" s="394"/>
      <c r="C30" s="394"/>
      <c r="D30" s="394"/>
      <c r="E30" s="394"/>
      <c r="F30" s="394"/>
      <c r="G30" s="394"/>
      <c r="H30" s="394"/>
      <c r="I30" s="394"/>
      <c r="J30" s="394"/>
      <c r="K30" s="394"/>
      <c r="L30" s="394"/>
      <c r="M30" s="394"/>
      <c r="N30" s="395"/>
    </row>
    <row r="31" spans="1:17" ht="49.5" customHeight="1" x14ac:dyDescent="0.2">
      <c r="A31" s="393"/>
      <c r="B31" s="396"/>
      <c r="C31" s="394"/>
      <c r="D31" s="394"/>
      <c r="E31" s="394"/>
      <c r="F31" s="394"/>
      <c r="G31" s="397" t="s">
        <v>0</v>
      </c>
      <c r="H31" s="394"/>
      <c r="I31" s="394"/>
      <c r="J31" s="394"/>
      <c r="K31" s="394"/>
      <c r="L31" s="394"/>
      <c r="M31" s="394"/>
      <c r="N31" s="395"/>
    </row>
    <row r="32" spans="1:17" s="402" customFormat="1" ht="18" customHeight="1" x14ac:dyDescent="0.2">
      <c r="A32" s="398"/>
      <c r="B32" s="399"/>
      <c r="C32" s="399"/>
      <c r="D32" s="399"/>
      <c r="E32" s="399"/>
      <c r="F32" s="400" t="s">
        <v>662</v>
      </c>
      <c r="G32" s="399"/>
      <c r="H32" s="399"/>
      <c r="I32" s="399"/>
      <c r="J32" s="399"/>
      <c r="K32" s="399"/>
      <c r="L32" s="399"/>
      <c r="M32" s="399"/>
      <c r="N32" s="401"/>
    </row>
    <row r="33" spans="1:14" x14ac:dyDescent="0.2">
      <c r="A33" s="123"/>
      <c r="N33" s="124"/>
    </row>
    <row r="34" spans="1:14" x14ac:dyDescent="0.2">
      <c r="A34" s="123"/>
      <c r="N34" s="124"/>
    </row>
    <row r="35" spans="1:14" ht="26.4" x14ac:dyDescent="0.2">
      <c r="A35" s="123"/>
      <c r="N35" s="403" t="s">
        <v>646</v>
      </c>
    </row>
    <row r="36" spans="1:14" ht="13.8" thickBot="1" x14ac:dyDescent="0.25">
      <c r="A36" s="125"/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404"/>
    </row>
    <row r="37" spans="1:14" ht="13.8" thickTop="1" x14ac:dyDescent="0.2"/>
  </sheetData>
  <phoneticPr fontId="2"/>
  <pageMargins left="0.31496062992125984" right="0.11811023622047245" top="0.98425196850393704" bottom="0.51181102362204722" header="0.51181102362204722" footer="0.51181102362204722"/>
  <pageSetup paperSize="9" scale="98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70C0"/>
  </sheetPr>
  <dimension ref="A1:O27"/>
  <sheetViews>
    <sheetView showGridLines="0" view="pageBreakPreview" zoomScale="120" zoomScaleNormal="100" zoomScaleSheetLayoutView="120" workbookViewId="0">
      <pane xSplit="3" ySplit="6" topLeftCell="D7" activePane="bottomRight" state="frozen"/>
      <selection activeCell="P29" sqref="P29"/>
      <selection pane="topRight" activeCell="P29" sqref="P29"/>
      <selection pane="bottomLeft" activeCell="P29" sqref="P29"/>
      <selection pane="bottomRight" activeCell="P29" sqref="P29"/>
    </sheetView>
  </sheetViews>
  <sheetFormatPr defaultColWidth="9" defaultRowHeight="13.2" x14ac:dyDescent="0.2"/>
  <cols>
    <col min="1" max="1" width="1" style="5" customWidth="1"/>
    <col min="2" max="2" width="22.109375" style="5" customWidth="1"/>
    <col min="3" max="3" width="29.44140625" style="5" customWidth="1"/>
    <col min="4" max="4" width="10.6640625" style="5" hidden="1" customWidth="1"/>
    <col min="5" max="5" width="9.88671875" style="5" customWidth="1"/>
    <col min="6" max="14" width="9" style="5"/>
    <col min="15" max="15" width="9.6640625" style="5" customWidth="1"/>
    <col min="16" max="16384" width="9" style="5"/>
  </cols>
  <sheetData>
    <row r="1" spans="1:15" ht="13.5" customHeight="1" x14ac:dyDescent="0.2"/>
    <row r="2" spans="1:15" ht="22.5" customHeight="1" x14ac:dyDescent="0.2">
      <c r="A2" s="428"/>
      <c r="B2" s="429" t="s">
        <v>440</v>
      </c>
      <c r="C2" s="418"/>
      <c r="D2" s="418"/>
      <c r="E2" s="418"/>
      <c r="F2" s="418"/>
      <c r="G2" s="418"/>
      <c r="H2" s="445"/>
      <c r="I2" s="445"/>
      <c r="J2" s="418"/>
      <c r="K2" s="418"/>
      <c r="L2" s="418"/>
      <c r="M2" s="418"/>
      <c r="N2" s="418"/>
      <c r="O2" s="418"/>
    </row>
    <row r="3" spans="1:15" ht="22.5" customHeight="1" x14ac:dyDescent="0.2">
      <c r="A3" s="295"/>
      <c r="B3" s="7" t="s">
        <v>147</v>
      </c>
      <c r="C3" s="295"/>
      <c r="D3" s="295"/>
      <c r="H3" s="198"/>
      <c r="I3" s="198"/>
    </row>
    <row r="4" spans="1:15" s="9" customFormat="1" ht="9.6" x14ac:dyDescent="0.2">
      <c r="A4" s="15"/>
      <c r="B4" s="15"/>
      <c r="C4" s="15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 t="s">
        <v>441</v>
      </c>
    </row>
    <row r="5" spans="1:15" s="9" customFormat="1" ht="19.2" x14ac:dyDescent="0.2">
      <c r="A5" s="15"/>
      <c r="B5" s="15"/>
      <c r="C5" s="15"/>
      <c r="D5" s="56" t="s">
        <v>596</v>
      </c>
      <c r="E5" s="56" t="s">
        <v>597</v>
      </c>
      <c r="F5" s="56" t="s">
        <v>638</v>
      </c>
      <c r="G5" s="56" t="s">
        <v>639</v>
      </c>
      <c r="H5" s="56" t="s">
        <v>640</v>
      </c>
      <c r="I5" s="56" t="s">
        <v>641</v>
      </c>
      <c r="J5" s="56" t="s">
        <v>642</v>
      </c>
      <c r="K5" s="56" t="s">
        <v>643</v>
      </c>
      <c r="L5" s="56" t="s">
        <v>644</v>
      </c>
      <c r="M5" s="56" t="s">
        <v>645</v>
      </c>
      <c r="N5" s="56" t="s">
        <v>649</v>
      </c>
      <c r="O5" s="223" t="s">
        <v>651</v>
      </c>
    </row>
    <row r="6" spans="1:15" s="9" customFormat="1" ht="9.6" x14ac:dyDescent="0.2">
      <c r="A6" s="15"/>
      <c r="B6" s="15"/>
      <c r="C6" s="15"/>
      <c r="D6" s="56" t="s">
        <v>613</v>
      </c>
      <c r="E6" s="56" t="s">
        <v>614</v>
      </c>
      <c r="F6" s="56" t="s">
        <v>615</v>
      </c>
      <c r="G6" s="56" t="s">
        <v>616</v>
      </c>
      <c r="H6" s="56" t="s">
        <v>617</v>
      </c>
      <c r="I6" s="56" t="s">
        <v>618</v>
      </c>
      <c r="J6" s="56" t="s">
        <v>619</v>
      </c>
      <c r="K6" s="56" t="s">
        <v>620</v>
      </c>
      <c r="L6" s="56" t="s">
        <v>621</v>
      </c>
      <c r="M6" s="56" t="s">
        <v>622</v>
      </c>
      <c r="N6" s="56" t="s">
        <v>650</v>
      </c>
      <c r="O6" s="223" t="s">
        <v>656</v>
      </c>
    </row>
    <row r="7" spans="1:15" s="9" customFormat="1" ht="15" customHeight="1" x14ac:dyDescent="0.2">
      <c r="A7" s="101" t="s">
        <v>442</v>
      </c>
      <c r="B7" s="101"/>
      <c r="C7" s="102" t="s">
        <v>443</v>
      </c>
      <c r="D7" s="261"/>
      <c r="E7" s="261"/>
      <c r="F7" s="262"/>
      <c r="G7" s="262"/>
      <c r="H7" s="261"/>
      <c r="I7" s="261"/>
      <c r="J7" s="261"/>
      <c r="K7" s="262"/>
      <c r="L7" s="262"/>
      <c r="M7" s="262"/>
      <c r="N7" s="262"/>
      <c r="O7" s="262"/>
    </row>
    <row r="8" spans="1:15" s="9" customFormat="1" ht="15" customHeight="1" x14ac:dyDescent="0.2">
      <c r="A8" s="15" t="s">
        <v>444</v>
      </c>
      <c r="B8" s="15"/>
      <c r="C8" s="39" t="s">
        <v>445</v>
      </c>
      <c r="D8" s="467" t="e">
        <f>連PL!D30/投資!D26</f>
        <v>#REF!</v>
      </c>
      <c r="E8" s="467">
        <f>連PL!E30/投資!E26</f>
        <v>1.1672393654282411</v>
      </c>
      <c r="F8" s="467">
        <f>連PL!F30/投資!F26</f>
        <v>1.2172425477486484</v>
      </c>
      <c r="G8" s="467">
        <f>連PL!G30/投資!G26</f>
        <v>1.3608546102107693</v>
      </c>
      <c r="H8" s="467">
        <f>連PL!H30/投資!H26</f>
        <v>1.4061551905360108</v>
      </c>
      <c r="I8" s="467">
        <f>連PL!I30/投資!I26</f>
        <v>1.1369747727604071</v>
      </c>
      <c r="J8" s="467">
        <f>連PL!J30/投資!J26</f>
        <v>1.1716477795976692</v>
      </c>
      <c r="K8" s="467">
        <f>連PL!K30/投資!K26</f>
        <v>1.1236058378315106</v>
      </c>
      <c r="L8" s="467">
        <f>連PL!L30/投資!L26</f>
        <v>1.1242562459266749</v>
      </c>
      <c r="M8" s="467">
        <f>連PL!M30/投資!M26</f>
        <v>1.1370156267800857</v>
      </c>
      <c r="N8" s="467">
        <f>連PL!N30/投資!N26</f>
        <v>1.0848449591973004</v>
      </c>
      <c r="O8" s="318"/>
    </row>
    <row r="9" spans="1:15" s="9" customFormat="1" ht="15" customHeight="1" x14ac:dyDescent="0.2">
      <c r="A9" s="190" t="s">
        <v>446</v>
      </c>
      <c r="B9" s="312"/>
      <c r="C9" s="191" t="s">
        <v>447</v>
      </c>
      <c r="D9" s="468" t="e">
        <f>連PL!D30/((連BS!#REF!+連BS!D45)/2)</f>
        <v>#REF!</v>
      </c>
      <c r="E9" s="468">
        <f>連PL!E30/((連BS!D45+連BS!E45)/2)</f>
        <v>2.9606275675203211</v>
      </c>
      <c r="F9" s="468">
        <f>連PL!F30/((連BS!E45+連BS!F45)/2)</f>
        <v>2.9310701767149716</v>
      </c>
      <c r="G9" s="468">
        <f>連PL!G30/((連BS!F45+連BS!G45)/2)</f>
        <v>3.276607317156115</v>
      </c>
      <c r="H9" s="468">
        <f>連PL!H30/((連BS!G45+連BS!H45)/2)</f>
        <v>3.4208197766369675</v>
      </c>
      <c r="I9" s="468">
        <f>連PL!I30/((連BS!H45+連BS!I45)/2)</f>
        <v>2.7899812892646643</v>
      </c>
      <c r="J9" s="468">
        <f>連PL!J30/((連BS!I45+連BS!J45)/2)</f>
        <v>3.2856042288836642</v>
      </c>
      <c r="K9" s="468">
        <f>連PL!K30/((連BS!J45+連BS!K45)/2)</f>
        <v>3.836300931830817</v>
      </c>
      <c r="L9" s="468">
        <f>連PL!L30/((連BS!K45+連BS!L45)/2)</f>
        <v>4.7436845637014873</v>
      </c>
      <c r="M9" s="468">
        <f>連PL!M30/((連BS!L45+連BS!M45)/2)</f>
        <v>5.7518631616698794</v>
      </c>
      <c r="N9" s="468">
        <f>連PL!N30/((連BS!M45+連BS!N45)/2)</f>
        <v>5.6172028179838307</v>
      </c>
      <c r="O9" s="318"/>
    </row>
    <row r="10" spans="1:15" s="9" customFormat="1" ht="15" customHeight="1" x14ac:dyDescent="0.2">
      <c r="A10" s="15"/>
      <c r="B10" s="19" t="s">
        <v>448</v>
      </c>
      <c r="C10" s="15"/>
      <c r="D10" s="259"/>
      <c r="E10" s="259"/>
      <c r="F10" s="260"/>
      <c r="G10" s="260"/>
      <c r="H10" s="259"/>
      <c r="I10" s="259"/>
      <c r="J10" s="260"/>
      <c r="K10" s="259"/>
      <c r="L10" s="259"/>
      <c r="M10" s="259"/>
      <c r="N10" s="259"/>
      <c r="O10" s="317"/>
    </row>
    <row r="11" spans="1:15" s="9" customFormat="1" ht="15" customHeight="1" x14ac:dyDescent="0.2">
      <c r="A11" s="15"/>
      <c r="B11" s="19" t="s">
        <v>449</v>
      </c>
      <c r="C11" s="15"/>
      <c r="D11" s="259"/>
      <c r="E11" s="259"/>
      <c r="F11" s="260"/>
      <c r="G11" s="260"/>
      <c r="H11" s="259"/>
      <c r="I11" s="259"/>
      <c r="J11" s="260"/>
      <c r="K11" s="259"/>
      <c r="L11" s="259"/>
      <c r="M11" s="259"/>
      <c r="N11" s="259"/>
      <c r="O11" s="260"/>
    </row>
    <row r="12" spans="1:15" s="9" customFormat="1" ht="15" customHeight="1" x14ac:dyDescent="0.2">
      <c r="A12" s="4"/>
      <c r="B12" s="4"/>
      <c r="C12" s="12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 t="s">
        <v>407</v>
      </c>
    </row>
    <row r="13" spans="1:15" s="9" customFormat="1" ht="15" customHeight="1" x14ac:dyDescent="0.2">
      <c r="A13" s="101" t="s">
        <v>450</v>
      </c>
      <c r="B13" s="101"/>
      <c r="C13" s="102" t="s">
        <v>451</v>
      </c>
      <c r="D13" s="261"/>
      <c r="E13" s="261"/>
      <c r="F13" s="261"/>
      <c r="G13" s="261"/>
      <c r="H13" s="261"/>
      <c r="I13" s="261"/>
      <c r="J13" s="262"/>
      <c r="K13" s="261"/>
      <c r="L13" s="261"/>
      <c r="M13" s="261"/>
      <c r="N13" s="261"/>
      <c r="O13" s="262"/>
    </row>
    <row r="14" spans="1:15" s="9" customFormat="1" ht="15" customHeight="1" x14ac:dyDescent="0.2">
      <c r="A14" s="17" t="s">
        <v>452</v>
      </c>
      <c r="B14" s="17"/>
      <c r="C14" s="18" t="s">
        <v>453</v>
      </c>
      <c r="D14" s="104" t="e">
        <f>(連PL!D30/連PL!#REF!)-1</f>
        <v>#REF!</v>
      </c>
      <c r="E14" s="104">
        <f>(連PL!E30/連PL!D30)-1</f>
        <v>-6.2009007398228677E-2</v>
      </c>
      <c r="F14" s="104">
        <f>(連PL!F30/連PL!E30)-1</f>
        <v>-2.2715712754015183E-2</v>
      </c>
      <c r="G14" s="104">
        <f>(連PL!G30/連PL!F30)-1</f>
        <v>4.1349029703192208E-2</v>
      </c>
      <c r="H14" s="104">
        <f>(連PL!H30/連PL!G30)-1</f>
        <v>-2.0339443154539949E-2</v>
      </c>
      <c r="I14" s="104">
        <f>(連PL!I30/連PL!H30)-1</f>
        <v>-0.22215412690057268</v>
      </c>
      <c r="J14" s="104">
        <f>(連PL!J30/連PL!I30)-1</f>
        <v>-3.4100498316737005E-3</v>
      </c>
      <c r="K14" s="104">
        <f>(連PL!K30/連PL!J30)-1</f>
        <v>-4.5041497016400589E-2</v>
      </c>
      <c r="L14" s="104">
        <f>(連PL!L30/連PL!K30)-1</f>
        <v>3.1961795928600489E-2</v>
      </c>
      <c r="M14" s="104">
        <f>(連PL!M30/連PL!L30)-1</f>
        <v>3.1609790686734973E-2</v>
      </c>
      <c r="N14" s="104">
        <f>(連PL!N30/連PL!M30)-1</f>
        <v>-3.6967276846582298E-3</v>
      </c>
      <c r="O14" s="104">
        <f>(連PL!O30/連PL!N30)-1</f>
        <v>6.8542656584793527E-2</v>
      </c>
    </row>
    <row r="15" spans="1:15" s="9" customFormat="1" ht="15" customHeight="1" x14ac:dyDescent="0.2">
      <c r="A15" s="17" t="s">
        <v>454</v>
      </c>
      <c r="B15" s="17"/>
      <c r="C15" s="18" t="s">
        <v>455</v>
      </c>
      <c r="D15" s="314" t="e">
        <f>(連PL!D34/連PL!#REF!)-1</f>
        <v>#REF!</v>
      </c>
      <c r="E15" s="314">
        <f>(連PL!E34/連PL!D34)-1</f>
        <v>-2.2364919748383318</v>
      </c>
      <c r="F15" s="314">
        <f>(連PL!F34/連PL!E34)-1</f>
        <v>-1.6436870830747727</v>
      </c>
      <c r="G15" s="314">
        <f>(連PL!G34/連PL!F34)-1</f>
        <v>0.26278663864308394</v>
      </c>
      <c r="H15" s="314">
        <f>(連PL!H34/連PL!G34)-1</f>
        <v>0.30143885106713042</v>
      </c>
      <c r="I15" s="314">
        <f>(連PL!I34/連PL!H34)-1</f>
        <v>-0.46520960838731551</v>
      </c>
      <c r="J15" s="314">
        <f>(連PL!J34/連PL!I34)-1</f>
        <v>0.4785560710648411</v>
      </c>
      <c r="K15" s="314">
        <f>(連PL!K34/連PL!J34)-1</f>
        <v>-0.13346526782442525</v>
      </c>
      <c r="L15" s="314">
        <f>(連PL!L34/連PL!K34)-1</f>
        <v>-2.4406352151520205E-2</v>
      </c>
      <c r="M15" s="314">
        <f>(連PL!M34/連PL!L34)-1</f>
        <v>-0.25116920099283491</v>
      </c>
      <c r="N15" s="314">
        <f>(連PL!N34/連PL!M34)-1</f>
        <v>-0.53086197995018458</v>
      </c>
      <c r="O15" s="314">
        <f>(連PL!O34/連PL!N34)-1</f>
        <v>1.1475180980086614</v>
      </c>
    </row>
    <row r="16" spans="1:15" s="9" customFormat="1" ht="15" customHeight="1" x14ac:dyDescent="0.2">
      <c r="A16" s="17" t="s">
        <v>456</v>
      </c>
      <c r="B16" s="17"/>
      <c r="C16" s="18" t="s">
        <v>457</v>
      </c>
      <c r="D16" s="314" t="e">
        <f>(連PL!D35/連PL!#REF!)-1</f>
        <v>#REF!</v>
      </c>
      <c r="E16" s="314">
        <f>(連PL!E35/連PL!D35)-1</f>
        <v>-2.2184603646796921</v>
      </c>
      <c r="F16" s="314">
        <f>(連PL!F35/連PL!E35)-1</f>
        <v>-1.6295122031285751</v>
      </c>
      <c r="G16" s="314">
        <f>(連PL!G35/連PL!F35)-1</f>
        <v>0.23651689328549308</v>
      </c>
      <c r="H16" s="314">
        <f>(連PL!H35/連PL!G35)-1</f>
        <v>0.36638784576707972</v>
      </c>
      <c r="I16" s="314">
        <f>(連PL!I35/連PL!H35)-1</f>
        <v>-0.45966382431910457</v>
      </c>
      <c r="J16" s="314">
        <f>(連PL!J35/連PL!I35)-1</f>
        <v>0.48699808135220124</v>
      </c>
      <c r="K16" s="314">
        <f>(連PL!K35/連PL!J35)-1</f>
        <v>-0.13897488951184545</v>
      </c>
      <c r="L16" s="314">
        <f>(連PL!L35/連PL!K35)-1</f>
        <v>-1.9964592596072972E-2</v>
      </c>
      <c r="M16" s="314">
        <f>(連PL!M35/連PL!L35)-1</f>
        <v>-0.24467900068622983</v>
      </c>
      <c r="N16" s="314">
        <f>(連PL!N35/連PL!M35)-1</f>
        <v>-0.51751435113597422</v>
      </c>
      <c r="O16" s="314">
        <f>(連PL!O35/連PL!N35)-1</f>
        <v>1.0508078758185344</v>
      </c>
    </row>
    <row r="17" spans="1:15" s="9" customFormat="1" ht="15" customHeight="1" x14ac:dyDescent="0.2">
      <c r="A17" s="190" t="s">
        <v>458</v>
      </c>
      <c r="B17" s="315"/>
      <c r="C17" s="191" t="s">
        <v>459</v>
      </c>
      <c r="D17" s="316" t="e">
        <f>(連PL!D37/連PL!#REF!)-1</f>
        <v>#REF!</v>
      </c>
      <c r="E17" s="316">
        <f>(連PL!E37/連PL!D37)-1</f>
        <v>-3.5258304275767789</v>
      </c>
      <c r="F17" s="316">
        <f>(連PL!F37/連PL!E37)-1</f>
        <v>0.29460039645552105</v>
      </c>
      <c r="G17" s="316">
        <f>(連PL!G37/連PL!F37)-1</f>
        <v>-1.3883443914632123</v>
      </c>
      <c r="H17" s="316">
        <f>(連PL!H37/連PL!G37)-1</f>
        <v>0.82352180658507179</v>
      </c>
      <c r="I17" s="316">
        <f>(連PL!I37/連PL!H37)-1</f>
        <v>-0.52870461634420984</v>
      </c>
      <c r="J17" s="316">
        <f>(連PL!J37/連PL!I37)-1</f>
        <v>-0.45960327932682943</v>
      </c>
      <c r="K17" s="316">
        <f>(連PL!K37/連PL!J37)-1</f>
        <v>1.2386872084264304</v>
      </c>
      <c r="L17" s="316">
        <f>(連PL!L37/連PL!K37)-1</f>
        <v>-0.16635758108930843</v>
      </c>
      <c r="M17" s="316">
        <f>(連PL!M37/連PL!L37)-1</f>
        <v>-0.29767092243248916</v>
      </c>
      <c r="N17" s="316">
        <f>(連PL!N37/連PL!M37)-1</f>
        <v>-0.58134591019922022</v>
      </c>
      <c r="O17" s="316">
        <f>(連PL!O37/連PL!N37)-1</f>
        <v>1.4868074986536799</v>
      </c>
    </row>
    <row r="18" spans="1:15" s="9" customFormat="1" ht="15" customHeight="1" x14ac:dyDescent="0.2">
      <c r="A18" s="15"/>
      <c r="B18" s="15"/>
      <c r="C18" s="39"/>
      <c r="D18" s="260"/>
    </row>
    <row r="19" spans="1:15" s="9" customFormat="1" ht="15" customHeight="1" x14ac:dyDescent="0.2">
      <c r="A19" s="4"/>
      <c r="B19" s="4"/>
      <c r="C19" s="12"/>
      <c r="D19" s="23"/>
    </row>
    <row r="20" spans="1:15" s="9" customFormat="1" ht="15" customHeight="1" x14ac:dyDescent="0.2"/>
    <row r="21" spans="1:15" s="9" customFormat="1" ht="15" customHeight="1" x14ac:dyDescent="0.2"/>
    <row r="22" spans="1:15" ht="15" customHeight="1" x14ac:dyDescent="0.2"/>
    <row r="23" spans="1:15" ht="15" customHeight="1" x14ac:dyDescent="0.2"/>
    <row r="24" spans="1:15" ht="15" customHeight="1" x14ac:dyDescent="0.2"/>
    <row r="25" spans="1:15" ht="15" customHeight="1" x14ac:dyDescent="0.2"/>
    <row r="26" spans="1:15" ht="13.5" customHeight="1" x14ac:dyDescent="0.2"/>
    <row r="27" spans="1:15" ht="13.5" customHeight="1" x14ac:dyDescent="0.2"/>
  </sheetData>
  <phoneticPr fontId="2"/>
  <pageMargins left="0.31496062992125984" right="0.11811023622047245" top="0.98425196850393704" bottom="0.51181102362204722" header="0.51181102362204722" footer="0.51181102362204722"/>
  <pageSetup paperSize="9" scale="6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E99DB-DCBB-43AF-9945-D030313AAFA4}">
  <sheetPr>
    <tabColor theme="0" tint="-0.499984740745262"/>
    <pageSetUpPr fitToPage="1"/>
  </sheetPr>
  <dimension ref="A1:M13"/>
  <sheetViews>
    <sheetView showGridLines="0" view="pageBreakPreview" zoomScale="130" zoomScaleNormal="120" zoomScaleSheetLayoutView="130" workbookViewId="0">
      <pane xSplit="2" topLeftCell="C1" activePane="topRight" state="frozen"/>
      <selection activeCell="I31" sqref="I31"/>
      <selection pane="topRight" activeCell="I26" sqref="I26"/>
    </sheetView>
  </sheetViews>
  <sheetFormatPr defaultColWidth="9" defaultRowHeight="13.2" x14ac:dyDescent="0.2"/>
  <cols>
    <col min="1" max="1" width="1" style="5" customWidth="1"/>
    <col min="2" max="2" width="22.109375" style="5" customWidth="1"/>
    <col min="3" max="3" width="29.44140625" style="5" customWidth="1"/>
    <col min="4" max="5" width="10.6640625" style="5" customWidth="1"/>
    <col min="6" max="6" width="9.88671875" style="5" customWidth="1"/>
    <col min="7" max="16384" width="9" style="5"/>
  </cols>
  <sheetData>
    <row r="1" spans="1:13" ht="13.5" customHeight="1" x14ac:dyDescent="0.2"/>
    <row r="2" spans="1:13" ht="22.5" customHeight="1" x14ac:dyDescent="0.2">
      <c r="A2" s="428"/>
      <c r="B2" s="429" t="s">
        <v>460</v>
      </c>
      <c r="C2" s="418"/>
      <c r="D2" s="418"/>
      <c r="E2" s="418"/>
      <c r="F2" s="418"/>
      <c r="G2" s="418"/>
      <c r="H2" s="418"/>
      <c r="I2" s="445"/>
      <c r="J2" s="445"/>
      <c r="K2" s="418"/>
      <c r="L2" s="418"/>
      <c r="M2" s="418"/>
    </row>
    <row r="3" spans="1:13" ht="22.5" customHeight="1" x14ac:dyDescent="0.2">
      <c r="A3" s="295"/>
      <c r="B3" s="7" t="s">
        <v>147</v>
      </c>
      <c r="C3" s="295"/>
    </row>
    <row r="4" spans="1:13" s="9" customFormat="1" ht="9.6" x14ac:dyDescent="0.2">
      <c r="A4" s="15"/>
      <c r="B4" s="15"/>
      <c r="C4" s="15"/>
      <c r="D4" s="23"/>
      <c r="E4" s="23"/>
      <c r="F4" s="23"/>
      <c r="G4" s="23"/>
      <c r="H4" s="23"/>
      <c r="I4" s="23"/>
      <c r="J4" s="23"/>
      <c r="K4" s="23"/>
      <c r="M4" s="23" t="s">
        <v>3</v>
      </c>
    </row>
    <row r="5" spans="1:13" s="9" customFormat="1" ht="9.6" x14ac:dyDescent="0.2">
      <c r="A5" s="15"/>
      <c r="B5" s="15"/>
      <c r="C5" s="15"/>
      <c r="D5" s="56">
        <v>2013</v>
      </c>
      <c r="E5" s="56">
        <v>2014</v>
      </c>
      <c r="F5" s="56">
        <v>2015</v>
      </c>
      <c r="G5" s="56">
        <v>2016</v>
      </c>
      <c r="H5" s="56">
        <v>2017</v>
      </c>
      <c r="I5" s="56">
        <v>2018</v>
      </c>
      <c r="J5" s="56">
        <v>2019</v>
      </c>
      <c r="K5" s="56">
        <v>2020</v>
      </c>
      <c r="L5" s="56">
        <v>2021</v>
      </c>
      <c r="M5" s="57">
        <v>2022</v>
      </c>
    </row>
    <row r="6" spans="1:13" s="9" customFormat="1" ht="15" customHeight="1" x14ac:dyDescent="0.2">
      <c r="A6" s="101" t="s">
        <v>461</v>
      </c>
      <c r="B6" s="101"/>
      <c r="C6" s="102" t="s">
        <v>462</v>
      </c>
      <c r="D6" s="261"/>
      <c r="E6" s="261"/>
      <c r="F6" s="261"/>
      <c r="G6" s="261"/>
      <c r="H6" s="261"/>
      <c r="I6" s="261"/>
      <c r="J6" s="261"/>
      <c r="K6" s="262"/>
      <c r="L6" s="261"/>
      <c r="M6" s="262"/>
    </row>
    <row r="7" spans="1:13" s="9" customFormat="1" ht="15" customHeight="1" x14ac:dyDescent="0.2">
      <c r="A7" s="17" t="s">
        <v>463</v>
      </c>
      <c r="B7" s="17"/>
      <c r="C7" s="191" t="s">
        <v>464</v>
      </c>
      <c r="D7" s="386">
        <v>25</v>
      </c>
      <c r="E7" s="386">
        <v>26.1</v>
      </c>
      <c r="F7" s="386">
        <v>24</v>
      </c>
      <c r="G7" s="386">
        <v>24.3</v>
      </c>
      <c r="H7" s="386">
        <v>26.2</v>
      </c>
      <c r="I7" s="386">
        <v>30.8</v>
      </c>
      <c r="J7" s="386">
        <v>30.4</v>
      </c>
      <c r="K7" s="386">
        <v>31.6</v>
      </c>
      <c r="L7" s="386">
        <v>31.4</v>
      </c>
      <c r="M7" s="387">
        <v>32.9</v>
      </c>
    </row>
    <row r="8" spans="1:13" s="9" customFormat="1" ht="15" customHeight="1" x14ac:dyDescent="0.2">
      <c r="A8" s="17" t="s">
        <v>465</v>
      </c>
      <c r="B8" s="17"/>
      <c r="C8" s="18" t="s">
        <v>466</v>
      </c>
      <c r="D8" s="386">
        <v>5.4</v>
      </c>
      <c r="E8" s="386">
        <v>6.1</v>
      </c>
      <c r="F8" s="386">
        <v>0.4</v>
      </c>
      <c r="G8" s="386">
        <v>6.7</v>
      </c>
      <c r="H8" s="386">
        <v>8.4</v>
      </c>
      <c r="I8" s="386">
        <v>10.6</v>
      </c>
      <c r="J8" s="386">
        <v>11.1</v>
      </c>
      <c r="K8" s="386">
        <v>12.4</v>
      </c>
      <c r="L8" s="386">
        <v>13.3</v>
      </c>
      <c r="M8" s="387">
        <v>14.2</v>
      </c>
    </row>
    <row r="9" spans="1:13" s="9" customFormat="1" ht="15" customHeight="1" x14ac:dyDescent="0.2">
      <c r="A9" s="17" t="s">
        <v>467</v>
      </c>
      <c r="B9" s="17"/>
      <c r="C9" s="328" t="s">
        <v>468</v>
      </c>
      <c r="D9" s="386">
        <v>2.2999999999999998</v>
      </c>
      <c r="E9" s="386">
        <v>2.6</v>
      </c>
      <c r="F9" s="386">
        <v>-3.2</v>
      </c>
      <c r="G9" s="386">
        <v>2.1</v>
      </c>
      <c r="H9" s="386">
        <v>2.8</v>
      </c>
      <c r="I9" s="386">
        <v>4.4000000000000004</v>
      </c>
      <c r="J9" s="386">
        <v>3</v>
      </c>
      <c r="K9" s="386">
        <v>4.5999999999999996</v>
      </c>
      <c r="L9" s="386">
        <v>4.0999999999999996</v>
      </c>
      <c r="M9" s="387">
        <v>4.0999999999999996</v>
      </c>
    </row>
    <row r="10" spans="1:13" s="9" customFormat="1" ht="15" customHeight="1" x14ac:dyDescent="0.2">
      <c r="A10" s="17" t="s">
        <v>469</v>
      </c>
      <c r="B10" s="17"/>
      <c r="C10" s="388" t="s">
        <v>470</v>
      </c>
      <c r="D10" s="386">
        <v>2.2999999999999998</v>
      </c>
      <c r="E10" s="386">
        <v>2.7</v>
      </c>
      <c r="F10" s="386">
        <v>-3.2</v>
      </c>
      <c r="G10" s="386">
        <v>2.1</v>
      </c>
      <c r="H10" s="386">
        <v>2.6</v>
      </c>
      <c r="I10" s="386">
        <v>4.4000000000000004</v>
      </c>
      <c r="J10" s="386">
        <v>3</v>
      </c>
      <c r="K10" s="386">
        <v>4.5999999999999996</v>
      </c>
      <c r="L10" s="386">
        <v>4.2</v>
      </c>
      <c r="M10" s="387">
        <v>4.0999999999999996</v>
      </c>
    </row>
    <row r="11" spans="1:13" s="9" customFormat="1" ht="15" customHeight="1" x14ac:dyDescent="0.2">
      <c r="A11" s="389" t="s">
        <v>471</v>
      </c>
      <c r="B11" s="315"/>
      <c r="C11" s="328" t="s">
        <v>472</v>
      </c>
      <c r="D11" s="390">
        <v>1.4</v>
      </c>
      <c r="E11" s="390">
        <v>1.5</v>
      </c>
      <c r="F11" s="390">
        <v>-3.7</v>
      </c>
      <c r="G11" s="390">
        <v>-4.9000000000000004</v>
      </c>
      <c r="H11" s="390">
        <v>1.9</v>
      </c>
      <c r="I11" s="390">
        <v>4.3</v>
      </c>
      <c r="J11" s="390">
        <v>2.6</v>
      </c>
      <c r="K11" s="390">
        <v>1.4</v>
      </c>
      <c r="L11" s="390">
        <v>3.4</v>
      </c>
      <c r="M11" s="391">
        <v>2.9</v>
      </c>
    </row>
    <row r="12" spans="1:13" s="9" customFormat="1" ht="10.5" customHeight="1" x14ac:dyDescent="0.2">
      <c r="A12" s="15"/>
      <c r="B12" s="17"/>
      <c r="C12" s="39"/>
      <c r="D12" s="260"/>
      <c r="E12" s="260"/>
    </row>
    <row r="13" spans="1:13" s="9" customFormat="1" ht="9.75" customHeight="1" x14ac:dyDescent="0.2">
      <c r="A13" s="4"/>
      <c r="B13" s="4"/>
      <c r="C13" s="12"/>
      <c r="D13" s="23"/>
      <c r="E13" s="23"/>
    </row>
  </sheetData>
  <phoneticPr fontId="2"/>
  <pageMargins left="0.31496062992125984" right="0.11811023622047245" top="0.98425196850393704" bottom="0.51181102362204722" header="0.51181102362204722" footer="0.51181102362204722"/>
  <pageSetup paperSize="9" scale="9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42B12-7B17-4347-9F31-C5AAA04747F4}">
  <sheetPr>
    <tabColor rgb="FF0070C0"/>
    <pageSetUpPr fitToPage="1"/>
  </sheetPr>
  <dimension ref="A1:O22"/>
  <sheetViews>
    <sheetView showGridLines="0" view="pageBreakPreview" zoomScale="115" zoomScaleNormal="120" zoomScaleSheetLayoutView="115" workbookViewId="0">
      <pane xSplit="2" topLeftCell="C1" activePane="topRight" state="frozen"/>
      <selection activeCell="P29" sqref="P29"/>
      <selection pane="topRight" activeCell="P29" sqref="P29"/>
    </sheetView>
  </sheetViews>
  <sheetFormatPr defaultColWidth="9" defaultRowHeight="13.2" x14ac:dyDescent="0.2"/>
  <cols>
    <col min="1" max="1" width="1" style="5" customWidth="1"/>
    <col min="2" max="2" width="22.109375" style="5" customWidth="1"/>
    <col min="3" max="3" width="29.44140625" style="5" customWidth="1"/>
    <col min="4" max="4" width="10.6640625" style="5" hidden="1" customWidth="1"/>
    <col min="5" max="5" width="9.88671875" style="5" customWidth="1"/>
    <col min="6" max="16384" width="9" style="5"/>
  </cols>
  <sheetData>
    <row r="1" spans="1:15" ht="13.5" customHeight="1" x14ac:dyDescent="0.2"/>
    <row r="2" spans="1:15" ht="22.5" customHeight="1" x14ac:dyDescent="0.2">
      <c r="A2" s="428"/>
      <c r="B2" s="429" t="s">
        <v>460</v>
      </c>
      <c r="C2" s="418"/>
      <c r="D2" s="418"/>
      <c r="E2" s="418"/>
      <c r="F2" s="418"/>
      <c r="G2" s="418"/>
      <c r="H2" s="445"/>
      <c r="I2" s="445"/>
      <c r="J2" s="418"/>
      <c r="K2" s="418"/>
      <c r="L2" s="418"/>
      <c r="M2" s="418"/>
      <c r="N2" s="418"/>
    </row>
    <row r="3" spans="1:15" ht="22.5" customHeight="1" x14ac:dyDescent="0.2">
      <c r="A3" s="295"/>
      <c r="B3" s="7" t="s">
        <v>147</v>
      </c>
      <c r="C3" s="295"/>
    </row>
    <row r="4" spans="1:15" s="9" customFormat="1" ht="9.6" x14ac:dyDescent="0.2">
      <c r="A4" s="15"/>
      <c r="B4" s="15"/>
      <c r="C4" s="15"/>
      <c r="D4" s="23"/>
      <c r="E4" s="23"/>
      <c r="F4" s="23"/>
      <c r="G4" s="23"/>
      <c r="H4" s="23"/>
      <c r="I4" s="23"/>
      <c r="J4" s="23"/>
      <c r="M4" s="23"/>
      <c r="N4" s="23" t="s">
        <v>3</v>
      </c>
    </row>
    <row r="5" spans="1:15" s="9" customFormat="1" ht="9.6" x14ac:dyDescent="0.2">
      <c r="A5" s="15"/>
      <c r="B5" s="15"/>
      <c r="C5" s="15"/>
      <c r="D5" s="56" t="s">
        <v>596</v>
      </c>
      <c r="E5" s="56" t="s">
        <v>597</v>
      </c>
      <c r="F5" s="56" t="s">
        <v>598</v>
      </c>
      <c r="G5" s="56" t="s">
        <v>599</v>
      </c>
      <c r="H5" s="56" t="s">
        <v>600</v>
      </c>
      <c r="I5" s="56" t="s">
        <v>601</v>
      </c>
      <c r="J5" s="56" t="s">
        <v>602</v>
      </c>
      <c r="K5" s="56" t="s">
        <v>603</v>
      </c>
      <c r="L5" s="56" t="s">
        <v>604</v>
      </c>
      <c r="M5" s="56" t="s">
        <v>605</v>
      </c>
      <c r="N5" s="57" t="s">
        <v>649</v>
      </c>
    </row>
    <row r="6" spans="1:15" s="9" customFormat="1" ht="9.6" x14ac:dyDescent="0.2">
      <c r="A6" s="15"/>
      <c r="B6" s="15"/>
      <c r="C6" s="15"/>
      <c r="D6" s="56" t="s">
        <v>613</v>
      </c>
      <c r="E6" s="56" t="s">
        <v>614</v>
      </c>
      <c r="F6" s="56" t="s">
        <v>615</v>
      </c>
      <c r="G6" s="56" t="s">
        <v>616</v>
      </c>
      <c r="H6" s="56" t="s">
        <v>617</v>
      </c>
      <c r="I6" s="56" t="s">
        <v>618</v>
      </c>
      <c r="J6" s="56" t="s">
        <v>619</v>
      </c>
      <c r="K6" s="56" t="s">
        <v>620</v>
      </c>
      <c r="L6" s="56" t="s">
        <v>621</v>
      </c>
      <c r="M6" s="56" t="s">
        <v>622</v>
      </c>
      <c r="N6" s="57" t="s">
        <v>650</v>
      </c>
    </row>
    <row r="7" spans="1:15" s="9" customFormat="1" ht="15" customHeight="1" x14ac:dyDescent="0.2">
      <c r="A7" s="101" t="s">
        <v>461</v>
      </c>
      <c r="B7" s="101"/>
      <c r="C7" s="102" t="s">
        <v>462</v>
      </c>
      <c r="D7" s="261"/>
      <c r="E7" s="261"/>
      <c r="F7" s="261"/>
      <c r="G7" s="261"/>
      <c r="H7" s="261"/>
      <c r="I7" s="261"/>
      <c r="J7" s="262"/>
      <c r="K7" s="261"/>
      <c r="L7" s="261"/>
      <c r="M7" s="261"/>
      <c r="N7" s="262"/>
    </row>
    <row r="8" spans="1:15" s="9" customFormat="1" ht="15" customHeight="1" x14ac:dyDescent="0.2">
      <c r="A8" s="17" t="s">
        <v>463</v>
      </c>
      <c r="B8" s="17"/>
      <c r="C8" s="191" t="s">
        <v>464</v>
      </c>
      <c r="D8" s="386">
        <f>ROUNDDOWN(D17/(SUM($D$22:$D$22)/2),1)</f>
        <v>51.6</v>
      </c>
      <c r="E8" s="386">
        <f>ROUNDDOWN(E17/(SUM($D$22:$E$22)/2),1)</f>
        <v>24</v>
      </c>
      <c r="F8" s="386">
        <f>ROUNDDOWN(F17/(SUM($E$22:$F$22)/2),1)</f>
        <v>24.3</v>
      </c>
      <c r="G8" s="386">
        <f>ROUNDDOWN(G17/(SUM($F$22:$G$22)/2),1)</f>
        <v>26.2</v>
      </c>
      <c r="H8" s="386">
        <f>ROUNDDOWN(H17/(SUM($G$22:$H$22)/2),1)</f>
        <v>30.8</v>
      </c>
      <c r="I8" s="386">
        <f>ROUNDDOWN(I17/(SUM($H$22:$I$22)/2),1)</f>
        <v>30.4</v>
      </c>
      <c r="J8" s="386">
        <f>ROUNDDOWN(J17/(SUM($I$22:$J$22)/2),1)</f>
        <v>31.6</v>
      </c>
      <c r="K8" s="386">
        <f>ROUNDDOWN(K17/(SUM($J$22:$K$22)/2),1)</f>
        <v>31.4</v>
      </c>
      <c r="L8" s="386">
        <f>ROUNDDOWN(L17/(SUM($K$22:$L$22)/2),1)</f>
        <v>32.9</v>
      </c>
      <c r="M8" s="386">
        <f>ROUNDDOWN(M17/(SUM($L$22:$M$22)/2),1)</f>
        <v>33.9</v>
      </c>
      <c r="N8" s="387">
        <f>ROUNDDOWN(N17/(SUM($M$22:$N$22)/2),1)</f>
        <v>32.4</v>
      </c>
    </row>
    <row r="9" spans="1:15" s="9" customFormat="1" ht="15" customHeight="1" x14ac:dyDescent="0.2">
      <c r="A9" s="17" t="s">
        <v>465</v>
      </c>
      <c r="B9" s="17"/>
      <c r="C9" s="18" t="s">
        <v>466</v>
      </c>
      <c r="D9" s="386">
        <f>ROUNDDOWN(D18/(SUM($D$22:$D$22)/2),1)</f>
        <v>12.2</v>
      </c>
      <c r="E9" s="386">
        <f>ROUNDDOWN(E18/(SUM($D$22:$E$22)/2),1)</f>
        <v>0.4</v>
      </c>
      <c r="F9" s="386">
        <f>ROUNDDOWN(F18/(SUM($E$22:$F$22)/2),1)</f>
        <v>6.7</v>
      </c>
      <c r="G9" s="386">
        <f>ROUNDDOWN(G18/(SUM($F$22:$G$22)/2),1)</f>
        <v>8.4</v>
      </c>
      <c r="H9" s="386">
        <f>ROUNDDOWN(H18/(SUM($G$22:$H$22)/2),1)</f>
        <v>10.6</v>
      </c>
      <c r="I9" s="386">
        <f>ROUNDDOWN(I18/(SUM($H$22:$I$22)/2),1)</f>
        <v>11.1</v>
      </c>
      <c r="J9" s="386">
        <f>ROUNDDOWN(J18/(SUM($I$22:$J$22)/2),1)</f>
        <v>12.4</v>
      </c>
      <c r="K9" s="386">
        <f>ROUNDDOWN(K18/(SUM($J$22:$K$22)/2),1)</f>
        <v>13.3</v>
      </c>
      <c r="L9" s="386">
        <f>ROUNDDOWN(L18/(SUM($K$22:$L$22)/2),1)</f>
        <v>14.2</v>
      </c>
      <c r="M9" s="386">
        <f>ROUNDDOWN(M18/(SUM($L$22:$M$22)/2),1)</f>
        <v>13.1</v>
      </c>
      <c r="N9" s="387">
        <f>ROUNDDOWN(N18/(SUM($M$22:$N$22)/2),1)</f>
        <v>9.9</v>
      </c>
    </row>
    <row r="10" spans="1:15" s="9" customFormat="1" ht="15" customHeight="1" x14ac:dyDescent="0.2">
      <c r="A10" s="17" t="s">
        <v>467</v>
      </c>
      <c r="B10" s="17"/>
      <c r="C10" s="328" t="s">
        <v>468</v>
      </c>
      <c r="D10" s="386">
        <f>ROUNDDOWN(D19/(SUM($D$22:$D$22)/2),1)</f>
        <v>5.3</v>
      </c>
      <c r="E10" s="386">
        <f>ROUNDDOWN(E19/(SUM($D$22:$E$22)/2),1)</f>
        <v>-3.2</v>
      </c>
      <c r="F10" s="386">
        <f>ROUNDDOWN(F19/(SUM($E$22:$F$22)/2),1)</f>
        <v>2.1</v>
      </c>
      <c r="G10" s="386">
        <f>ROUNDDOWN(G19/(SUM($F$22:$G$22)/2),1)</f>
        <v>2.8</v>
      </c>
      <c r="H10" s="386">
        <f>ROUNDDOWN(H19/(SUM($G$22:$H$22)/2),1)</f>
        <v>4.4000000000000004</v>
      </c>
      <c r="I10" s="386">
        <f>ROUNDDOWN(I19/(SUM($H$22:$I$22)/2),1)</f>
        <v>3</v>
      </c>
      <c r="J10" s="386">
        <f>ROUNDDOWN(J19/(SUM($I$22:$J$22)/2),1)</f>
        <v>4.5999999999999996</v>
      </c>
      <c r="K10" s="386">
        <f>ROUNDDOWN(K19/(SUM($J$22:$K$22)/2),1)</f>
        <v>4.0999999999999996</v>
      </c>
      <c r="L10" s="386">
        <f>ROUNDDOWN(L19/(SUM($K$22:$L$22)/2),1)</f>
        <v>4.0999999999999996</v>
      </c>
      <c r="M10" s="386">
        <f>ROUNDDOWN(M19/(SUM($L$22:$M$22)/2),1)</f>
        <v>3</v>
      </c>
      <c r="N10" s="387">
        <f>ROUNDDOWN(N19/(SUM($M$22:$N$22)/2),1)</f>
        <v>1.3</v>
      </c>
    </row>
    <row r="11" spans="1:15" s="9" customFormat="1" ht="15" customHeight="1" x14ac:dyDescent="0.2">
      <c r="A11" s="17" t="s">
        <v>469</v>
      </c>
      <c r="B11" s="17"/>
      <c r="C11" s="388" t="s">
        <v>470</v>
      </c>
      <c r="D11" s="386">
        <f>ROUNDDOWN(D20/(SUM($D$22:$D$22)/2),1)</f>
        <v>5.3</v>
      </c>
      <c r="E11" s="386">
        <f>ROUNDDOWN(E20/(SUM($D$22:$E$22)/2),1)</f>
        <v>-3.2</v>
      </c>
      <c r="F11" s="386">
        <f>ROUNDDOWN(F20/(SUM($E$22:$F$22)/2),1)</f>
        <v>2.1</v>
      </c>
      <c r="G11" s="386">
        <f>ROUNDDOWN(G20/(SUM($F$22:$G$22)/2),1)</f>
        <v>2.6</v>
      </c>
      <c r="H11" s="386">
        <f>ROUNDDOWN(H20/(SUM($G$22:$H$22)/2),1)</f>
        <v>4.4000000000000004</v>
      </c>
      <c r="I11" s="386">
        <f>ROUNDDOWN(I20/(SUM($H$22:$I$22)/2),1)</f>
        <v>3</v>
      </c>
      <c r="J11" s="386">
        <f>ROUNDDOWN(J20/(SUM($I$22:$J$22)/2),1)</f>
        <v>4.5999999999999996</v>
      </c>
      <c r="K11" s="386">
        <f>ROUNDDOWN(K20/(SUM($J$22:$K$22)/2),1)</f>
        <v>4.2</v>
      </c>
      <c r="L11" s="386">
        <f>ROUNDDOWN(L20/(SUM($K$22:$L$22)/2),1)</f>
        <v>4.0999999999999996</v>
      </c>
      <c r="M11" s="386">
        <f>ROUNDDOWN(M20/(SUM($L$22:$M$22)/2),1)</f>
        <v>3.1</v>
      </c>
      <c r="N11" s="387">
        <f>ROUNDDOWN(N20/(SUM($M$22:$N$22)/2),1)</f>
        <v>1.4</v>
      </c>
    </row>
    <row r="12" spans="1:15" s="9" customFormat="1" ht="15" customHeight="1" x14ac:dyDescent="0.2">
      <c r="A12" s="389" t="s">
        <v>471</v>
      </c>
      <c r="B12" s="315"/>
      <c r="C12" s="328" t="s">
        <v>472</v>
      </c>
      <c r="D12" s="390">
        <f>ROUNDDOWN(D21/(SUM($D$22:$D$22)/2),1)</f>
        <v>2.9</v>
      </c>
      <c r="E12" s="390">
        <f>ROUNDDOWN(E21/(SUM($D$22:$E$22)/2),1)</f>
        <v>-3.7</v>
      </c>
      <c r="F12" s="390">
        <f>ROUNDDOWN(F21/(SUM($E$22:$F$22)/2),1)</f>
        <v>-4.9000000000000004</v>
      </c>
      <c r="G12" s="390">
        <f>ROUNDDOWN(G21/(SUM($F$22:$G$22)/2),1)</f>
        <v>1.9</v>
      </c>
      <c r="H12" s="390">
        <f>ROUNDDOWN(H21/(SUM($G$22:$H$22)/2),1)</f>
        <v>4.3</v>
      </c>
      <c r="I12" s="390">
        <f>ROUNDDOWN(I21/(SUM($H$22:$I$22)/2),1)</f>
        <v>2.6</v>
      </c>
      <c r="J12" s="390">
        <f>ROUNDDOWN(J21/(SUM($I$22:$J$22)/2),1)</f>
        <v>1.4</v>
      </c>
      <c r="K12" s="390">
        <f>ROUNDDOWN(K21/(SUM($J$22:$K$22)/2),1)</f>
        <v>3.4</v>
      </c>
      <c r="L12" s="390">
        <f>ROUNDDOWN(L21/(SUM($K$22:$L$22)/2),1)</f>
        <v>2.9</v>
      </c>
      <c r="M12" s="390">
        <f>ROUNDDOWN(M21/(SUM($L$22:$M$22)/2),1)</f>
        <v>2</v>
      </c>
      <c r="N12" s="391">
        <f>ROUNDDOWN(N21/(SUM($M$22:$N$22)/2),1)</f>
        <v>0.8</v>
      </c>
    </row>
    <row r="13" spans="1:15" s="9" customFormat="1" ht="10.5" customHeight="1" x14ac:dyDescent="0.2">
      <c r="A13" s="15"/>
      <c r="B13" s="17"/>
      <c r="C13" s="39"/>
      <c r="D13" s="260"/>
    </row>
    <row r="14" spans="1:15" s="9" customFormat="1" ht="9.75" customHeight="1" x14ac:dyDescent="0.2">
      <c r="A14" s="4"/>
      <c r="B14" s="4"/>
      <c r="C14" s="12"/>
      <c r="D14" s="23"/>
    </row>
    <row r="15" spans="1:15" s="9" customFormat="1" ht="13.5" customHeight="1" x14ac:dyDescent="0.2">
      <c r="B15" s="446"/>
    </row>
    <row r="16" spans="1:15" s="9" customFormat="1" ht="13.5" hidden="1" customHeight="1" x14ac:dyDescent="0.2">
      <c r="A16" s="101" t="s">
        <v>473</v>
      </c>
      <c r="B16" s="101"/>
      <c r="C16" s="102" t="s">
        <v>474</v>
      </c>
      <c r="D16" s="261"/>
      <c r="E16" s="261"/>
      <c r="F16" s="261"/>
      <c r="G16" s="261"/>
      <c r="H16" s="261"/>
      <c r="I16" s="261"/>
      <c r="J16" s="261"/>
      <c r="K16" s="261"/>
      <c r="L16" s="261"/>
      <c r="M16" s="262"/>
      <c r="N16" s="262"/>
      <c r="O16" s="262"/>
    </row>
    <row r="17" spans="1:15" hidden="1" x14ac:dyDescent="0.2">
      <c r="A17" s="389" t="s">
        <v>475</v>
      </c>
      <c r="B17" s="389"/>
      <c r="C17" s="191" t="s">
        <v>476</v>
      </c>
      <c r="D17" s="410">
        <f>連PL!D8</f>
        <v>32500</v>
      </c>
      <c r="E17" s="410">
        <f>連PL!E8</f>
        <v>30485</v>
      </c>
      <c r="F17" s="410">
        <f>連PL!F8</f>
        <v>29792</v>
      </c>
      <c r="G17" s="410">
        <f>連PL!G8</f>
        <v>31024</v>
      </c>
      <c r="H17" s="410">
        <f>連PL!H8</f>
        <v>30393</v>
      </c>
      <c r="I17" s="410">
        <f>連PL!I8</f>
        <v>23641</v>
      </c>
      <c r="J17" s="410">
        <f>連PL!J8</f>
        <v>23560</v>
      </c>
      <c r="K17" s="410">
        <f>連PL!K8</f>
        <v>22499</v>
      </c>
      <c r="L17" s="410">
        <f>連PL!L8</f>
        <v>23218</v>
      </c>
      <c r="M17" s="410">
        <f>連PL!M8</f>
        <v>23952</v>
      </c>
      <c r="N17" s="410">
        <f>連PL!N8</f>
        <v>23864</v>
      </c>
      <c r="O17" s="410">
        <f>連PL!O8</f>
        <v>25500</v>
      </c>
    </row>
    <row r="18" spans="1:15" hidden="1" x14ac:dyDescent="0.2">
      <c r="A18" s="327" t="s">
        <v>477</v>
      </c>
      <c r="B18" s="327"/>
      <c r="C18" s="328" t="s">
        <v>478</v>
      </c>
      <c r="D18" s="411">
        <f>連PL!D10</f>
        <v>7680</v>
      </c>
      <c r="E18" s="411">
        <f>連PL!E10</f>
        <v>515</v>
      </c>
      <c r="F18" s="411">
        <f>連PL!F10</f>
        <v>8299</v>
      </c>
      <c r="G18" s="411">
        <f>連PL!G10</f>
        <v>9944</v>
      </c>
      <c r="H18" s="411">
        <f>連PL!H10</f>
        <v>10536</v>
      </c>
      <c r="I18" s="411">
        <f>連PL!I10</f>
        <v>8674</v>
      </c>
      <c r="J18" s="411">
        <f>連PL!J10</f>
        <v>9295</v>
      </c>
      <c r="K18" s="411">
        <f>連PL!K10</f>
        <v>9528</v>
      </c>
      <c r="L18" s="411">
        <f>連PL!L10</f>
        <v>10020</v>
      </c>
      <c r="M18" s="411">
        <f>連PL!M10</f>
        <v>9266</v>
      </c>
      <c r="N18" s="411">
        <f>連PL!N10</f>
        <v>7292</v>
      </c>
      <c r="O18" s="411" t="str">
        <f>連PL!O10</f>
        <v>-</v>
      </c>
    </row>
    <row r="19" spans="1:15" hidden="1" x14ac:dyDescent="0.2">
      <c r="A19" s="327" t="s">
        <v>479</v>
      </c>
      <c r="B19" s="327"/>
      <c r="C19" s="328" t="s">
        <v>480</v>
      </c>
      <c r="D19" s="411">
        <f>連PL!D12</f>
        <v>3335</v>
      </c>
      <c r="E19" s="411">
        <f>連PL!E12</f>
        <v>-4123</v>
      </c>
      <c r="F19" s="411">
        <f>連PL!F12</f>
        <v>2654</v>
      </c>
      <c r="G19" s="411">
        <f>連PL!G12</f>
        <v>3351</v>
      </c>
      <c r="H19" s="411">
        <f>連PL!H12</f>
        <v>4362</v>
      </c>
      <c r="I19" s="411">
        <f>連PL!I12</f>
        <v>2332</v>
      </c>
      <c r="J19" s="411">
        <f>連PL!J12</f>
        <v>3449</v>
      </c>
      <c r="K19" s="411">
        <f>連PL!K12</f>
        <v>2989</v>
      </c>
      <c r="L19" s="411">
        <f>連PL!L12</f>
        <v>2916</v>
      </c>
      <c r="M19" s="411">
        <f>連PL!M12</f>
        <v>2183</v>
      </c>
      <c r="N19" s="411">
        <f>連PL!N12</f>
        <v>1024</v>
      </c>
      <c r="O19" s="411">
        <f>連PL!O12</f>
        <v>2200</v>
      </c>
    </row>
    <row r="20" spans="1:15" hidden="1" x14ac:dyDescent="0.2">
      <c r="A20" s="412" t="s">
        <v>481</v>
      </c>
      <c r="B20" s="412"/>
      <c r="C20" s="388" t="s">
        <v>482</v>
      </c>
      <c r="D20" s="413">
        <f>連PL!D15</f>
        <v>3350</v>
      </c>
      <c r="E20" s="413">
        <f>連PL!E15</f>
        <v>-4081</v>
      </c>
      <c r="F20" s="413">
        <f>連PL!F15</f>
        <v>2569</v>
      </c>
      <c r="G20" s="413">
        <f>連PL!G15</f>
        <v>3177</v>
      </c>
      <c r="H20" s="413">
        <f>連PL!H15</f>
        <v>4341</v>
      </c>
      <c r="I20" s="413">
        <f>連PL!I15</f>
        <v>2345</v>
      </c>
      <c r="J20" s="413">
        <f>連PL!J15</f>
        <v>3488</v>
      </c>
      <c r="K20" s="413">
        <f>連PL!K15</f>
        <v>3003</v>
      </c>
      <c r="L20" s="413">
        <f>連PL!L15</f>
        <v>2943</v>
      </c>
      <c r="M20" s="413">
        <f>連PL!M15</f>
        <v>2223</v>
      </c>
      <c r="N20" s="413">
        <f>連PL!N15</f>
        <v>1072</v>
      </c>
      <c r="O20" s="413">
        <f>連PL!O15</f>
        <v>2200</v>
      </c>
    </row>
    <row r="21" spans="1:15" hidden="1" x14ac:dyDescent="0.2">
      <c r="A21" s="15" t="s">
        <v>483</v>
      </c>
      <c r="B21" s="15"/>
      <c r="C21" s="328" t="s">
        <v>484</v>
      </c>
      <c r="D21" s="296">
        <f>連PL!D25</f>
        <v>1863</v>
      </c>
      <c r="E21" s="296">
        <f>連PL!E25</f>
        <v>-4707</v>
      </c>
      <c r="F21" s="296">
        <f>連PL!F25</f>
        <v>-6094</v>
      </c>
      <c r="G21" s="296">
        <f>連PL!G25</f>
        <v>2366</v>
      </c>
      <c r="H21" s="296">
        <f>連PL!H25</f>
        <v>4315</v>
      </c>
      <c r="I21" s="296">
        <f>連PL!I25</f>
        <v>2034</v>
      </c>
      <c r="J21" s="296">
        <f>連PL!J25</f>
        <v>1099</v>
      </c>
      <c r="K21" s="296">
        <f>連PL!K25</f>
        <v>2460</v>
      </c>
      <c r="L21" s="296">
        <f>連PL!L25</f>
        <v>2051</v>
      </c>
      <c r="M21" s="296">
        <f>連PL!M25</f>
        <v>1440</v>
      </c>
      <c r="N21" s="296">
        <f>連PL!N25</f>
        <v>603</v>
      </c>
      <c r="O21" s="296">
        <f>連PL!O25</f>
        <v>1500</v>
      </c>
    </row>
    <row r="22" spans="1:15" hidden="1" x14ac:dyDescent="0.2">
      <c r="A22" s="190" t="s">
        <v>485</v>
      </c>
      <c r="B22" s="312"/>
      <c r="C22" s="347" t="s">
        <v>486</v>
      </c>
      <c r="D22" s="303">
        <v>1258</v>
      </c>
      <c r="E22" s="303">
        <v>1273</v>
      </c>
      <c r="F22" s="303">
        <v>1172</v>
      </c>
      <c r="G22" s="303">
        <v>1195</v>
      </c>
      <c r="H22" s="303">
        <v>778</v>
      </c>
      <c r="I22" s="303">
        <v>773</v>
      </c>
      <c r="J22" s="303">
        <v>716</v>
      </c>
      <c r="K22" s="303">
        <v>714</v>
      </c>
      <c r="L22" s="303">
        <v>696</v>
      </c>
      <c r="M22" s="303">
        <v>715</v>
      </c>
      <c r="N22" s="303">
        <v>757</v>
      </c>
      <c r="O22" s="303">
        <v>757</v>
      </c>
    </row>
  </sheetData>
  <phoneticPr fontId="2"/>
  <pageMargins left="0.31496062992125984" right="0.11811023622047245" top="0.98425196850393704" bottom="0.51181102362204722" header="0.51181102362204722" footer="0.51181102362204722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70C0"/>
  </sheetPr>
  <dimension ref="A1:N38"/>
  <sheetViews>
    <sheetView showGridLines="0" view="pageBreakPreview" zoomScale="115" zoomScaleNormal="100" zoomScaleSheetLayoutView="115" workbookViewId="0">
      <pane xSplit="3" ySplit="6" topLeftCell="D7" activePane="bottomRight" state="frozen"/>
      <selection activeCell="P29" sqref="P29"/>
      <selection pane="topRight" activeCell="P29" sqref="P29"/>
      <selection pane="bottomLeft" activeCell="P29" sqref="P29"/>
      <selection pane="bottomRight" activeCell="P29" sqref="P29"/>
    </sheetView>
  </sheetViews>
  <sheetFormatPr defaultColWidth="9" defaultRowHeight="13.2" x14ac:dyDescent="0.2"/>
  <cols>
    <col min="1" max="1" width="1" style="5" customWidth="1"/>
    <col min="2" max="2" width="22.109375" style="5" customWidth="1"/>
    <col min="3" max="3" width="29.44140625" style="5" customWidth="1"/>
    <col min="4" max="4" width="10.6640625" style="5" hidden="1" customWidth="1"/>
    <col min="5" max="5" width="9.6640625" style="5" customWidth="1"/>
    <col min="6" max="7" width="9" style="5"/>
    <col min="8" max="12" width="9.44140625" style="5" customWidth="1"/>
    <col min="13" max="16384" width="9" style="5"/>
  </cols>
  <sheetData>
    <row r="1" spans="1:14" ht="13.5" customHeight="1" x14ac:dyDescent="0.2"/>
    <row r="2" spans="1:14" ht="22.5" customHeight="1" x14ac:dyDescent="0.2">
      <c r="A2" s="428"/>
      <c r="B2" s="429" t="s">
        <v>487</v>
      </c>
      <c r="C2" s="418"/>
      <c r="D2" s="418"/>
      <c r="E2" s="418"/>
      <c r="F2" s="418"/>
      <c r="G2" s="418"/>
      <c r="H2" s="418"/>
      <c r="I2" s="418"/>
      <c r="J2" s="418"/>
      <c r="K2" s="418"/>
      <c r="L2" s="418"/>
      <c r="M2" s="418"/>
      <c r="N2" s="418"/>
    </row>
    <row r="3" spans="1:14" ht="22.5" customHeight="1" x14ac:dyDescent="0.2">
      <c r="A3" s="295"/>
      <c r="B3" s="7" t="s">
        <v>488</v>
      </c>
      <c r="C3" s="295"/>
      <c r="D3" s="295"/>
    </row>
    <row r="4" spans="1:14" s="9" customFormat="1" ht="9.6" x14ac:dyDescent="0.2">
      <c r="A4" s="15"/>
      <c r="B4" s="15"/>
      <c r="C4" s="15"/>
      <c r="D4" s="23"/>
      <c r="E4" s="23"/>
      <c r="F4" s="23"/>
      <c r="G4" s="23"/>
      <c r="H4" s="23"/>
      <c r="I4" s="23"/>
      <c r="J4" s="23"/>
      <c r="K4" s="23"/>
      <c r="L4" s="23"/>
      <c r="M4" s="23"/>
      <c r="N4" s="23" t="s">
        <v>489</v>
      </c>
    </row>
    <row r="5" spans="1:14" s="9" customFormat="1" ht="9.6" x14ac:dyDescent="0.2">
      <c r="A5" s="15"/>
      <c r="B5" s="15"/>
      <c r="C5" s="15"/>
      <c r="D5" s="56" t="s">
        <v>596</v>
      </c>
      <c r="E5" s="56" t="s">
        <v>607</v>
      </c>
      <c r="F5" s="56" t="s">
        <v>598</v>
      </c>
      <c r="G5" s="56" t="s">
        <v>599</v>
      </c>
      <c r="H5" s="56" t="s">
        <v>600</v>
      </c>
      <c r="I5" s="56" t="s">
        <v>601</v>
      </c>
      <c r="J5" s="56" t="s">
        <v>602</v>
      </c>
      <c r="K5" s="56" t="s">
        <v>603</v>
      </c>
      <c r="L5" s="56" t="s">
        <v>604</v>
      </c>
      <c r="M5" s="56" t="s">
        <v>605</v>
      </c>
      <c r="N5" s="57" t="s">
        <v>649</v>
      </c>
    </row>
    <row r="6" spans="1:14" s="9" customFormat="1" ht="9.6" x14ac:dyDescent="0.2">
      <c r="A6" s="15"/>
      <c r="B6" s="15"/>
      <c r="C6" s="15"/>
      <c r="D6" s="56" t="s">
        <v>613</v>
      </c>
      <c r="E6" s="56" t="s">
        <v>614</v>
      </c>
      <c r="F6" s="56" t="s">
        <v>615</v>
      </c>
      <c r="G6" s="56" t="s">
        <v>616</v>
      </c>
      <c r="H6" s="56" t="s">
        <v>617</v>
      </c>
      <c r="I6" s="56" t="s">
        <v>618</v>
      </c>
      <c r="J6" s="56" t="s">
        <v>619</v>
      </c>
      <c r="K6" s="56" t="s">
        <v>620</v>
      </c>
      <c r="L6" s="56" t="s">
        <v>621</v>
      </c>
      <c r="M6" s="56" t="s">
        <v>622</v>
      </c>
      <c r="N6" s="57" t="s">
        <v>650</v>
      </c>
    </row>
    <row r="7" spans="1:14" s="9" customFormat="1" ht="15" customHeight="1" x14ac:dyDescent="0.2">
      <c r="A7" s="101" t="s">
        <v>490</v>
      </c>
      <c r="B7" s="101"/>
      <c r="C7" s="102" t="s">
        <v>474</v>
      </c>
      <c r="D7" s="261"/>
      <c r="E7" s="261"/>
      <c r="F7" s="262"/>
      <c r="G7" s="262"/>
      <c r="H7" s="261"/>
      <c r="I7" s="261"/>
      <c r="J7" s="261"/>
      <c r="K7" s="261"/>
      <c r="L7" s="261"/>
      <c r="M7" s="261"/>
      <c r="N7" s="262"/>
    </row>
    <row r="8" spans="1:14" s="9" customFormat="1" ht="15" customHeight="1" x14ac:dyDescent="0.2">
      <c r="A8" s="190" t="s">
        <v>491</v>
      </c>
      <c r="B8" s="190"/>
      <c r="C8" s="191" t="s">
        <v>492</v>
      </c>
      <c r="D8" s="469">
        <f>連BS!D39</f>
        <v>26595</v>
      </c>
      <c r="E8" s="469">
        <f>連BS!E39</f>
        <v>25638</v>
      </c>
      <c r="F8" s="469">
        <f>連BS!F39</f>
        <v>23312</v>
      </c>
      <c r="G8" s="469">
        <f>連BS!G39</f>
        <v>22283</v>
      </c>
      <c r="H8" s="469">
        <f>連BS!H39</f>
        <v>20945</v>
      </c>
      <c r="I8" s="469">
        <f>連BS!I39</f>
        <v>20640</v>
      </c>
      <c r="J8" s="469">
        <f>連BS!J39</f>
        <v>19577</v>
      </c>
      <c r="K8" s="469">
        <f>連BS!K39</f>
        <v>20471</v>
      </c>
      <c r="L8" s="469">
        <f>連BS!L39</f>
        <v>20833</v>
      </c>
      <c r="M8" s="469">
        <f>連BS!M39</f>
        <v>21299</v>
      </c>
      <c r="N8" s="471">
        <f>連BS!N39</f>
        <v>22696</v>
      </c>
    </row>
    <row r="9" spans="1:14" s="9" customFormat="1" ht="15" customHeight="1" x14ac:dyDescent="0.2">
      <c r="A9" s="190" t="s">
        <v>493</v>
      </c>
      <c r="B9" s="190"/>
      <c r="C9" s="191" t="s">
        <v>494</v>
      </c>
      <c r="D9" s="470" t="e">
        <f t="shared" ref="D9:E10" si="0">ROUNDDOWN(D26,0)</f>
        <v>#REF!</v>
      </c>
      <c r="E9" s="470">
        <f t="shared" si="0"/>
        <v>26117</v>
      </c>
      <c r="F9" s="470">
        <f t="shared" ref="F9:K10" si="1">ROUNDDOWN(F26,0)</f>
        <v>24475</v>
      </c>
      <c r="G9" s="470">
        <f t="shared" si="1"/>
        <v>22797</v>
      </c>
      <c r="H9" s="470">
        <f t="shared" ref="H9" si="2">ROUNDDOWN(H26,0)</f>
        <v>21614</v>
      </c>
      <c r="I9" s="470">
        <f t="shared" si="1"/>
        <v>20793</v>
      </c>
      <c r="J9" s="470">
        <f t="shared" si="1"/>
        <v>20109</v>
      </c>
      <c r="K9" s="470">
        <f t="shared" si="1"/>
        <v>20024</v>
      </c>
      <c r="L9" s="470">
        <f t="shared" ref="L9" si="3">ROUNDDOWN(L26,0)</f>
        <v>20652</v>
      </c>
      <c r="M9" s="470">
        <f t="shared" ref="M9:N10" si="4">ROUNDDOWN(M26,0)</f>
        <v>21066</v>
      </c>
      <c r="N9" s="472">
        <f t="shared" si="4"/>
        <v>21997</v>
      </c>
    </row>
    <row r="10" spans="1:14" s="9" customFormat="1" ht="15" customHeight="1" x14ac:dyDescent="0.2">
      <c r="A10" s="190" t="s">
        <v>495</v>
      </c>
      <c r="B10" s="190"/>
      <c r="C10" s="191" t="s">
        <v>496</v>
      </c>
      <c r="D10" s="470" t="e">
        <f t="shared" si="0"/>
        <v>#REF!</v>
      </c>
      <c r="E10" s="470">
        <f t="shared" si="0"/>
        <v>13940</v>
      </c>
      <c r="F10" s="470">
        <f t="shared" si="1"/>
        <v>8135</v>
      </c>
      <c r="G10" s="470">
        <f t="shared" si="1"/>
        <v>6209</v>
      </c>
      <c r="H10" s="470">
        <f t="shared" ref="H10" si="5">ROUNDDOWN(H27,0)</f>
        <v>9486</v>
      </c>
      <c r="I10" s="470">
        <f t="shared" si="1"/>
        <v>12305</v>
      </c>
      <c r="J10" s="470">
        <f t="shared" si="1"/>
        <v>12953</v>
      </c>
      <c r="K10" s="470">
        <f t="shared" si="1"/>
        <v>13429</v>
      </c>
      <c r="L10" s="470">
        <f t="shared" ref="L10" si="6">ROUNDDOWN(L27,0)</f>
        <v>14392</v>
      </c>
      <c r="M10" s="470">
        <f t="shared" si="4"/>
        <v>14745</v>
      </c>
      <c r="N10" s="472">
        <f t="shared" si="4"/>
        <v>14481</v>
      </c>
    </row>
    <row r="11" spans="1:14" s="9" customFormat="1" ht="15" customHeight="1" x14ac:dyDescent="0.2">
      <c r="A11" s="190" t="s">
        <v>497</v>
      </c>
      <c r="B11" s="190"/>
      <c r="C11" s="191" t="s">
        <v>149</v>
      </c>
      <c r="D11" s="460">
        <f>連PL!D8</f>
        <v>32500</v>
      </c>
      <c r="E11" s="460">
        <f>連PL!E8</f>
        <v>30485</v>
      </c>
      <c r="F11" s="460">
        <f>連PL!F8</f>
        <v>29792</v>
      </c>
      <c r="G11" s="460">
        <f>連PL!G8</f>
        <v>31024</v>
      </c>
      <c r="H11" s="460">
        <f>連PL!H8</f>
        <v>30393</v>
      </c>
      <c r="I11" s="460">
        <f>連PL!I8</f>
        <v>23641</v>
      </c>
      <c r="J11" s="460">
        <f>連PL!J8</f>
        <v>23560</v>
      </c>
      <c r="K11" s="460">
        <f>連PL!K8</f>
        <v>22499</v>
      </c>
      <c r="L11" s="460">
        <f>連PL!L8</f>
        <v>23218</v>
      </c>
      <c r="M11" s="460">
        <f>連PL!M8</f>
        <v>23952</v>
      </c>
      <c r="N11" s="461">
        <f>連PL!N8</f>
        <v>23864</v>
      </c>
    </row>
    <row r="12" spans="1:14" s="9" customFormat="1" ht="15" customHeight="1" x14ac:dyDescent="0.2">
      <c r="A12" s="319" t="s">
        <v>498</v>
      </c>
      <c r="B12" s="319"/>
      <c r="C12" s="320" t="s">
        <v>406</v>
      </c>
      <c r="D12" s="462">
        <f>連PL!D25</f>
        <v>1863</v>
      </c>
      <c r="E12" s="462">
        <f>連PL!E25</f>
        <v>-4707</v>
      </c>
      <c r="F12" s="462">
        <f>連PL!F25</f>
        <v>-6094</v>
      </c>
      <c r="G12" s="462">
        <f>連PL!G25</f>
        <v>2366</v>
      </c>
      <c r="H12" s="462">
        <f>連PL!H25</f>
        <v>4315</v>
      </c>
      <c r="I12" s="462">
        <f>連PL!I25</f>
        <v>2034</v>
      </c>
      <c r="J12" s="462">
        <f>連PL!J25</f>
        <v>1099</v>
      </c>
      <c r="K12" s="462">
        <f>連PL!K25</f>
        <v>2460</v>
      </c>
      <c r="L12" s="462">
        <f>連PL!L25</f>
        <v>2051</v>
      </c>
      <c r="M12" s="462">
        <f>連PL!M25</f>
        <v>1440</v>
      </c>
      <c r="N12" s="463">
        <f>連PL!N25</f>
        <v>603</v>
      </c>
    </row>
    <row r="13" spans="1:14" s="9" customFormat="1" ht="6.75" customHeight="1" x14ac:dyDescent="0.2">
      <c r="A13" s="24"/>
      <c r="B13" s="24"/>
      <c r="C13" s="25"/>
      <c r="D13" s="321"/>
      <c r="E13" s="321"/>
      <c r="F13" s="322"/>
      <c r="G13" s="322"/>
      <c r="H13" s="321"/>
      <c r="I13" s="321"/>
      <c r="J13" s="322"/>
      <c r="K13" s="321"/>
      <c r="L13" s="321"/>
      <c r="M13" s="321"/>
      <c r="N13" s="322"/>
    </row>
    <row r="14" spans="1:14" s="9" customFormat="1" ht="9.75" customHeight="1" x14ac:dyDescent="0.2">
      <c r="A14" s="444"/>
      <c r="B14" s="444"/>
      <c r="C14" s="447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 t="s">
        <v>499</v>
      </c>
    </row>
    <row r="15" spans="1:14" s="9" customFormat="1" ht="15" customHeight="1" x14ac:dyDescent="0.2">
      <c r="A15" s="323" t="s">
        <v>500</v>
      </c>
      <c r="B15" s="323"/>
      <c r="C15" s="324" t="s">
        <v>501</v>
      </c>
      <c r="D15" s="325"/>
      <c r="E15" s="325"/>
      <c r="F15" s="326"/>
      <c r="G15" s="326"/>
      <c r="H15" s="325"/>
      <c r="I15" s="325"/>
      <c r="J15" s="326"/>
      <c r="K15" s="325"/>
      <c r="L15" s="325"/>
      <c r="M15" s="325"/>
      <c r="N15" s="326"/>
    </row>
    <row r="16" spans="1:14" s="9" customFormat="1" ht="15" customHeight="1" x14ac:dyDescent="0.2">
      <c r="A16" s="327" t="s">
        <v>502</v>
      </c>
      <c r="B16" s="327"/>
      <c r="C16" s="328" t="s">
        <v>503</v>
      </c>
      <c r="D16" s="329" t="e">
        <f>連PL!D37/D27</f>
        <v>#REF!</v>
      </c>
      <c r="E16" s="329">
        <f>連PL!E37/E27</f>
        <v>-0.3376927714933381</v>
      </c>
      <c r="F16" s="329">
        <f>連PL!F37/F27</f>
        <v>-0.74912836823527396</v>
      </c>
      <c r="G16" s="329">
        <f>連PL!G37/G27</f>
        <v>0.3811829483534927</v>
      </c>
      <c r="H16" s="329">
        <f>連PL!H37/H27</f>
        <v>0.4549400793797615</v>
      </c>
      <c r="I16" s="329">
        <f>連PL!I37/I27</f>
        <v>0.16529443148824158</v>
      </c>
      <c r="J16" s="329">
        <f>連PL!J37/J27</f>
        <v>8.4858499751706548E-2</v>
      </c>
      <c r="K16" s="329">
        <f>連PL!K37/K27</f>
        <v>0.18323099965722131</v>
      </c>
      <c r="L16" s="329">
        <f>連PL!L37/L27</f>
        <v>0.14253167981698475</v>
      </c>
      <c r="M16" s="329">
        <f>連PL!M37/M27</f>
        <v>9.7709607353752254E-2</v>
      </c>
      <c r="N16" s="330">
        <f>連PL!N37/N27</f>
        <v>4.1651460462762704E-2</v>
      </c>
    </row>
    <row r="17" spans="1:14" s="9" customFormat="1" ht="15" customHeight="1" x14ac:dyDescent="0.2">
      <c r="A17" s="331" t="s">
        <v>504</v>
      </c>
      <c r="B17" s="331"/>
      <c r="C17" s="332" t="s">
        <v>505</v>
      </c>
      <c r="D17" s="333" t="e">
        <f>連PL!D35/D26</f>
        <v>#REF!</v>
      </c>
      <c r="E17" s="333">
        <f>連PL!E35/E26</f>
        <v>-0.1562935885963794</v>
      </c>
      <c r="F17" s="333">
        <f>連PL!F35/F26</f>
        <v>0.10498846802395222</v>
      </c>
      <c r="G17" s="333">
        <f>連PL!G35/G26</f>
        <v>0.13937341468743525</v>
      </c>
      <c r="H17" s="333">
        <f>連PL!H35/H26</f>
        <v>0.20086294843429248</v>
      </c>
      <c r="I17" s="333">
        <f>連PL!I35/I26</f>
        <v>0.11282046892101641</v>
      </c>
      <c r="J17" s="333">
        <f>連PL!J35/J26</f>
        <v>0.17347146670382368</v>
      </c>
      <c r="K17" s="333">
        <f>連PL!K35/K26</f>
        <v>0.14999482676127299</v>
      </c>
      <c r="L17" s="333">
        <f>連PL!L35/L26</f>
        <v>0.14252982424539987</v>
      </c>
      <c r="M17" s="333">
        <f>連PL!M35/M26</f>
        <v>0.10554143090418866</v>
      </c>
      <c r="N17" s="334">
        <f>連PL!N35/N26</f>
        <v>4.8765992008180971E-2</v>
      </c>
    </row>
    <row r="18" spans="1:14" s="9" customFormat="1" ht="10.5" customHeight="1" x14ac:dyDescent="0.2">
      <c r="A18" s="15"/>
      <c r="B18" s="19" t="s">
        <v>506</v>
      </c>
      <c r="C18" s="15"/>
    </row>
    <row r="19" spans="1:14" s="9" customFormat="1" ht="10.5" customHeight="1" x14ac:dyDescent="0.2">
      <c r="A19" s="15"/>
      <c r="B19" s="19" t="s">
        <v>507</v>
      </c>
      <c r="C19" s="15"/>
    </row>
    <row r="20" spans="1:14" s="9" customFormat="1" ht="9.75" customHeight="1" x14ac:dyDescent="0.2">
      <c r="A20" s="4"/>
      <c r="B20" s="4"/>
      <c r="C20" s="12"/>
    </row>
    <row r="21" spans="1:14" s="9" customFormat="1" ht="13.5" customHeight="1" x14ac:dyDescent="0.2"/>
    <row r="22" spans="1:14" s="9" customFormat="1" ht="13.5" customHeight="1" x14ac:dyDescent="0.2"/>
    <row r="23" spans="1:14" s="9" customFormat="1" ht="13.5" customHeight="1" x14ac:dyDescent="0.2"/>
    <row r="24" spans="1:14" s="9" customFormat="1" ht="9.6" hidden="1" x14ac:dyDescent="0.2">
      <c r="B24" s="9" t="s">
        <v>508</v>
      </c>
      <c r="C24" s="363">
        <v>2007</v>
      </c>
      <c r="D24" s="56">
        <v>2014</v>
      </c>
      <c r="E24" s="56">
        <v>2015</v>
      </c>
      <c r="F24" s="56">
        <v>2016</v>
      </c>
      <c r="G24" s="56">
        <v>2017</v>
      </c>
      <c r="H24" s="56">
        <v>2018</v>
      </c>
      <c r="I24" s="56">
        <v>2019</v>
      </c>
      <c r="J24" s="56">
        <v>2020</v>
      </c>
      <c r="K24" s="56">
        <v>2021</v>
      </c>
      <c r="L24" s="56">
        <v>2022</v>
      </c>
      <c r="M24" s="56">
        <v>2023</v>
      </c>
      <c r="N24" s="56">
        <v>2024</v>
      </c>
    </row>
    <row r="25" spans="1:14" s="9" customFormat="1" ht="9.6" hidden="1" x14ac:dyDescent="0.2">
      <c r="B25" s="9" t="s">
        <v>509</v>
      </c>
      <c r="C25" s="363"/>
    </row>
    <row r="26" spans="1:14" s="9" customFormat="1" ht="10.8" hidden="1" x14ac:dyDescent="0.2">
      <c r="B26" s="15" t="s">
        <v>493</v>
      </c>
      <c r="C26" s="364">
        <v>17237.431</v>
      </c>
      <c r="D26" s="335" t="e">
        <f>(連BS!#REF!+連BS!D46)/2</f>
        <v>#REF!</v>
      </c>
      <c r="E26" s="335">
        <f>(連BS!D46+連BS!E46)/2</f>
        <v>26117.424500000001</v>
      </c>
      <c r="F26" s="335">
        <f>(連BS!E46+連BS!F46)/2</f>
        <v>24475.640500000001</v>
      </c>
      <c r="G26" s="335">
        <f>(連BS!F46+連BS!G46)/2</f>
        <v>22797.949000000001</v>
      </c>
      <c r="H26" s="336">
        <f>(連BS!G46+連BS!H46)/2</f>
        <v>21614.733</v>
      </c>
      <c r="I26" s="335">
        <f>(連BS!H46+連BS!I46)/2</f>
        <v>20793.416499999999</v>
      </c>
      <c r="J26" s="336">
        <f>(連BS!I46+連BS!J46)/2</f>
        <v>20109.260999999999</v>
      </c>
      <c r="K26" s="336">
        <f>(連BS!J46+連BS!K46)/2</f>
        <v>20024.593000000001</v>
      </c>
      <c r="L26" s="336">
        <f>(連BS!K46+連BS!L46)/2</f>
        <v>20652.66</v>
      </c>
      <c r="M26" s="336">
        <f>(連BS!L46+連BS!M46)/2</f>
        <v>21066.400000000001</v>
      </c>
      <c r="N26" s="336">
        <f>(連BS!M46+連BS!N46)/2</f>
        <v>21997.870500000001</v>
      </c>
    </row>
    <row r="27" spans="1:14" s="9" customFormat="1" ht="10.8" hidden="1" x14ac:dyDescent="0.2">
      <c r="B27" s="15" t="s">
        <v>495</v>
      </c>
      <c r="C27" s="364">
        <v>9289.4529999999995</v>
      </c>
      <c r="D27" s="335" t="e">
        <f>('連BS-2'!#REF!+'連BS-2'!D63)/2</f>
        <v>#REF!</v>
      </c>
      <c r="E27" s="335">
        <f>('連BS-2'!D63+'連BS-2'!E63)/2</f>
        <v>13940.825499999999</v>
      </c>
      <c r="F27" s="335">
        <f>('連BS-2'!E63+'連BS-2'!F63)/2</f>
        <v>8135.6030000000001</v>
      </c>
      <c r="G27" s="335">
        <f>('連BS-2'!F63+'連BS-2'!G63)/2</f>
        <v>6209.1129999999994</v>
      </c>
      <c r="H27" s="335">
        <f>('連BS-2'!G63+'連BS-2'!H63)/2</f>
        <v>9486.8009999999995</v>
      </c>
      <c r="I27" s="335">
        <f>('連BS-2'!H63+'連BS-2'!I63)/2</f>
        <v>12305.7745</v>
      </c>
      <c r="J27" s="335">
        <f>('連BS-2'!I63+'連BS-2'!J63)/2</f>
        <v>12953.422500000001</v>
      </c>
      <c r="K27" s="335">
        <f>('連BS-2'!J63+'連BS-2'!K63)/2</f>
        <v>13429.9485</v>
      </c>
      <c r="L27" s="335">
        <f>('連BS-2'!K63+'連BS-2'!L63)/2</f>
        <v>14392.681</v>
      </c>
      <c r="M27" s="335">
        <f>('連BS-2'!L63+'連BS-2'!M63)/2</f>
        <v>14745.397499999999</v>
      </c>
      <c r="N27" s="335">
        <f>('連BS-2'!M63+'連BS-2'!N63)/2</f>
        <v>14481.677</v>
      </c>
    </row>
    <row r="28" spans="1:14" s="9" customFormat="1" ht="9.6" hidden="1" x14ac:dyDescent="0.2"/>
    <row r="29" spans="1:14" s="14" customFormat="1" ht="10.8" x14ac:dyDescent="0.2"/>
    <row r="30" spans="1:14" s="14" customFormat="1" ht="10.8" x14ac:dyDescent="0.2"/>
    <row r="31" spans="1:14" s="14" customFormat="1" ht="10.8" x14ac:dyDescent="0.2"/>
    <row r="32" spans="1:14" s="14" customFormat="1" ht="10.8" x14ac:dyDescent="0.2"/>
    <row r="33" spans="4:4" x14ac:dyDescent="0.2">
      <c r="D33" s="14"/>
    </row>
    <row r="34" spans="4:4" x14ac:dyDescent="0.2">
      <c r="D34" s="14"/>
    </row>
    <row r="35" spans="4:4" x14ac:dyDescent="0.2">
      <c r="D35" s="14"/>
    </row>
    <row r="36" spans="4:4" x14ac:dyDescent="0.2">
      <c r="D36" s="14"/>
    </row>
    <row r="37" spans="4:4" x14ac:dyDescent="0.2">
      <c r="D37" s="14"/>
    </row>
    <row r="38" spans="4:4" x14ac:dyDescent="0.2">
      <c r="D38" s="14"/>
    </row>
  </sheetData>
  <phoneticPr fontId="2"/>
  <pageMargins left="0.31496062992125984" right="0.11811023622047245" top="0.98425196850393704" bottom="0.51181102362204722" header="0.51181102362204722" footer="0.51181102362204722"/>
  <pageSetup paperSize="9" scale="66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70C0"/>
  </sheetPr>
  <dimension ref="A1:P32"/>
  <sheetViews>
    <sheetView showGridLines="0" view="pageBreakPreview" zoomScale="115" zoomScaleNormal="100" zoomScaleSheetLayoutView="115" workbookViewId="0">
      <pane xSplit="3" topLeftCell="D1" activePane="topRight" state="frozen"/>
      <selection activeCell="P29" sqref="P29"/>
      <selection pane="topRight" activeCell="P29" sqref="P29"/>
    </sheetView>
  </sheetViews>
  <sheetFormatPr defaultColWidth="9" defaultRowHeight="13.2" x14ac:dyDescent="0.2"/>
  <cols>
    <col min="1" max="1" width="1" style="5" customWidth="1"/>
    <col min="2" max="2" width="22.109375" style="5" customWidth="1"/>
    <col min="3" max="3" width="29.44140625" style="5" customWidth="1"/>
    <col min="4" max="4" width="10.6640625" style="5" hidden="1" customWidth="1"/>
    <col min="5" max="6" width="9.88671875" style="5" customWidth="1"/>
    <col min="7" max="8" width="9.109375" style="5" bestFit="1" customWidth="1"/>
    <col min="9" max="12" width="9.109375" style="5" customWidth="1"/>
    <col min="13" max="16384" width="9" style="5"/>
  </cols>
  <sheetData>
    <row r="1" spans="1:14" ht="13.5" customHeight="1" x14ac:dyDescent="0.2"/>
    <row r="2" spans="1:14" ht="22.5" customHeight="1" x14ac:dyDescent="0.2">
      <c r="A2" s="428"/>
      <c r="B2" s="429" t="s">
        <v>487</v>
      </c>
      <c r="C2" s="418"/>
      <c r="D2" s="418"/>
      <c r="E2" s="418"/>
      <c r="F2" s="418"/>
      <c r="G2" s="418"/>
      <c r="H2" s="418"/>
      <c r="I2" s="418"/>
      <c r="J2" s="418"/>
      <c r="K2" s="418"/>
      <c r="L2" s="418"/>
      <c r="M2" s="418"/>
      <c r="N2" s="418"/>
    </row>
    <row r="3" spans="1:14" ht="22.5" customHeight="1" x14ac:dyDescent="0.2">
      <c r="A3" s="295"/>
      <c r="B3" s="7" t="s">
        <v>488</v>
      </c>
      <c r="C3" s="295"/>
      <c r="D3" s="295"/>
    </row>
    <row r="4" spans="1:14" s="9" customFormat="1" ht="9.6" x14ac:dyDescent="0.2">
      <c r="A4" s="15"/>
      <c r="B4" s="15"/>
      <c r="C4" s="15"/>
      <c r="D4" s="16"/>
    </row>
    <row r="5" spans="1:14" s="9" customFormat="1" ht="9.6" x14ac:dyDescent="0.2">
      <c r="A5" s="15"/>
      <c r="B5" s="15"/>
      <c r="C5" s="15"/>
      <c r="D5" s="56" t="s">
        <v>596</v>
      </c>
      <c r="E5" s="56" t="s">
        <v>607</v>
      </c>
      <c r="F5" s="56" t="s">
        <v>598</v>
      </c>
      <c r="G5" s="56" t="s">
        <v>599</v>
      </c>
      <c r="H5" s="56" t="s">
        <v>600</v>
      </c>
      <c r="I5" s="56" t="s">
        <v>601</v>
      </c>
      <c r="J5" s="56" t="s">
        <v>602</v>
      </c>
      <c r="K5" s="56" t="s">
        <v>603</v>
      </c>
      <c r="L5" s="56" t="s">
        <v>604</v>
      </c>
      <c r="M5" s="56" t="s">
        <v>605</v>
      </c>
      <c r="N5" s="57" t="s">
        <v>649</v>
      </c>
    </row>
    <row r="6" spans="1:14" s="9" customFormat="1" ht="9.6" x14ac:dyDescent="0.2">
      <c r="A6" s="15"/>
      <c r="B6" s="15"/>
      <c r="C6" s="15"/>
      <c r="D6" s="56" t="s">
        <v>613</v>
      </c>
      <c r="E6" s="56" t="s">
        <v>614</v>
      </c>
      <c r="F6" s="56" t="s">
        <v>615</v>
      </c>
      <c r="G6" s="56" t="s">
        <v>616</v>
      </c>
      <c r="H6" s="56" t="s">
        <v>617</v>
      </c>
      <c r="I6" s="56" t="s">
        <v>618</v>
      </c>
      <c r="J6" s="56" t="s">
        <v>619</v>
      </c>
      <c r="K6" s="56" t="s">
        <v>620</v>
      </c>
      <c r="L6" s="56" t="s">
        <v>621</v>
      </c>
      <c r="M6" s="56" t="s">
        <v>622</v>
      </c>
      <c r="N6" s="57" t="s">
        <v>650</v>
      </c>
    </row>
    <row r="7" spans="1:14" s="9" customFormat="1" ht="15" customHeight="1" x14ac:dyDescent="0.2">
      <c r="A7" s="101" t="s">
        <v>510</v>
      </c>
      <c r="B7" s="101"/>
      <c r="C7" s="102" t="s">
        <v>511</v>
      </c>
      <c r="D7" s="261"/>
      <c r="E7" s="261"/>
      <c r="F7" s="261"/>
      <c r="G7" s="261"/>
      <c r="H7" s="261"/>
      <c r="I7" s="261"/>
      <c r="J7" s="262"/>
      <c r="K7" s="262"/>
      <c r="L7" s="262"/>
      <c r="M7" s="261"/>
      <c r="N7" s="262"/>
    </row>
    <row r="8" spans="1:14" s="9" customFormat="1" ht="20.100000000000001" customHeight="1" x14ac:dyDescent="0.2">
      <c r="A8" s="20" t="s">
        <v>512</v>
      </c>
      <c r="B8" s="20"/>
      <c r="C8" s="21" t="s">
        <v>513</v>
      </c>
      <c r="D8" s="163">
        <v>16200</v>
      </c>
      <c r="E8" s="163">
        <v>16200</v>
      </c>
      <c r="F8" s="163">
        <v>16200</v>
      </c>
      <c r="G8" s="163">
        <v>16200</v>
      </c>
      <c r="H8" s="163">
        <v>16200</v>
      </c>
      <c r="I8" s="163">
        <v>16200</v>
      </c>
      <c r="J8" s="163">
        <v>16200</v>
      </c>
      <c r="K8" s="163">
        <v>16200</v>
      </c>
      <c r="L8" s="163">
        <v>16200</v>
      </c>
      <c r="M8" s="163">
        <v>16200</v>
      </c>
      <c r="N8" s="337">
        <v>16200</v>
      </c>
    </row>
    <row r="9" spans="1:14" s="9" customFormat="1" ht="15" customHeight="1" x14ac:dyDescent="0.2">
      <c r="A9" s="15" t="s">
        <v>514</v>
      </c>
      <c r="B9" s="15"/>
      <c r="C9" s="39" t="s">
        <v>515</v>
      </c>
      <c r="D9" s="164">
        <v>35</v>
      </c>
      <c r="E9" s="164">
        <v>10</v>
      </c>
      <c r="F9" s="164">
        <v>0</v>
      </c>
      <c r="G9" s="214">
        <v>20</v>
      </c>
      <c r="H9" s="214">
        <v>45</v>
      </c>
      <c r="I9" s="338">
        <v>45</v>
      </c>
      <c r="J9" s="338">
        <v>85</v>
      </c>
      <c r="K9" s="338">
        <v>85</v>
      </c>
      <c r="L9" s="338">
        <v>90</v>
      </c>
      <c r="M9" s="338">
        <v>90</v>
      </c>
      <c r="N9" s="216">
        <v>90</v>
      </c>
    </row>
    <row r="10" spans="1:14" s="9" customFormat="1" ht="15" customHeight="1" x14ac:dyDescent="0.2">
      <c r="A10" s="190" t="s">
        <v>516</v>
      </c>
      <c r="B10" s="190"/>
      <c r="C10" s="191" t="s">
        <v>517</v>
      </c>
      <c r="D10" s="340">
        <v>117.37</v>
      </c>
      <c r="E10" s="340">
        <v>-290.60000000000002</v>
      </c>
      <c r="F10" s="340">
        <v>-376.22</v>
      </c>
      <c r="G10" s="340">
        <v>146.1</v>
      </c>
      <c r="H10" s="340">
        <v>266.42</v>
      </c>
      <c r="I10" s="339">
        <v>125.56</v>
      </c>
      <c r="J10" s="339">
        <v>67.849999999999994</v>
      </c>
      <c r="K10" s="339">
        <v>151.91</v>
      </c>
      <c r="L10" s="339">
        <v>126.64</v>
      </c>
      <c r="M10" s="339">
        <v>88.94</v>
      </c>
      <c r="N10" s="341">
        <v>37.229999999999997</v>
      </c>
    </row>
    <row r="11" spans="1:14" s="9" customFormat="1" ht="15" customHeight="1" x14ac:dyDescent="0.2">
      <c r="A11" s="304" t="s">
        <v>518</v>
      </c>
      <c r="B11" s="304"/>
      <c r="C11" s="305" t="s">
        <v>519</v>
      </c>
      <c r="D11" s="343">
        <v>1043.19</v>
      </c>
      <c r="E11" s="343">
        <v>696.7</v>
      </c>
      <c r="F11" s="343">
        <v>306.91000000000003</v>
      </c>
      <c r="G11" s="344">
        <v>459.66</v>
      </c>
      <c r="H11" s="344">
        <v>711.58</v>
      </c>
      <c r="I11" s="342">
        <v>807.69</v>
      </c>
      <c r="J11" s="342">
        <v>791.54</v>
      </c>
      <c r="K11" s="342">
        <v>866.53</v>
      </c>
      <c r="L11" s="342">
        <v>910.41</v>
      </c>
      <c r="M11" s="342">
        <v>910.08</v>
      </c>
      <c r="N11" s="345">
        <v>877.85</v>
      </c>
    </row>
    <row r="12" spans="1:14" s="9" customFormat="1" ht="10.5" customHeight="1" x14ac:dyDescent="0.2">
      <c r="A12" s="15"/>
      <c r="B12" s="19"/>
      <c r="C12" s="15"/>
      <c r="D12" s="259"/>
      <c r="E12" s="259"/>
      <c r="F12" s="260"/>
      <c r="G12" s="259"/>
      <c r="H12" s="259"/>
      <c r="I12" s="259"/>
      <c r="J12" s="260"/>
      <c r="K12" s="259"/>
      <c r="L12" s="259"/>
      <c r="M12" s="259"/>
      <c r="N12" s="260"/>
    </row>
    <row r="13" spans="1:14" s="9" customFormat="1" ht="9.75" customHeight="1" x14ac:dyDescent="0.2">
      <c r="A13" s="4"/>
      <c r="B13" s="4"/>
      <c r="C13" s="12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</row>
    <row r="14" spans="1:14" s="9" customFormat="1" ht="15" customHeight="1" x14ac:dyDescent="0.2">
      <c r="A14" s="101" t="s">
        <v>520</v>
      </c>
      <c r="B14" s="101"/>
      <c r="C14" s="102" t="s">
        <v>521</v>
      </c>
      <c r="D14" s="261"/>
      <c r="E14" s="261"/>
      <c r="F14" s="261"/>
      <c r="G14" s="261"/>
      <c r="H14" s="261"/>
      <c r="I14" s="261"/>
      <c r="J14" s="262"/>
      <c r="K14" s="261"/>
      <c r="L14" s="261"/>
      <c r="M14" s="261"/>
      <c r="N14" s="262"/>
    </row>
    <row r="15" spans="1:14" s="9" customFormat="1" ht="15" customHeight="1" x14ac:dyDescent="0.2">
      <c r="A15" s="346" t="s">
        <v>522</v>
      </c>
      <c r="B15" s="346"/>
      <c r="C15" s="347" t="s">
        <v>523</v>
      </c>
      <c r="D15" s="348">
        <v>1151</v>
      </c>
      <c r="E15" s="349">
        <v>1221</v>
      </c>
      <c r="F15" s="348">
        <v>979</v>
      </c>
      <c r="G15" s="349">
        <v>1553</v>
      </c>
      <c r="H15" s="349">
        <v>1799</v>
      </c>
      <c r="I15" s="349">
        <v>1452</v>
      </c>
      <c r="J15" s="349">
        <v>1653</v>
      </c>
      <c r="K15" s="349">
        <v>2140</v>
      </c>
      <c r="L15" s="349">
        <v>1904</v>
      </c>
      <c r="M15" s="349">
        <v>1830</v>
      </c>
      <c r="N15" s="350">
        <v>1957</v>
      </c>
    </row>
    <row r="16" spans="1:14" s="9" customFormat="1" ht="20.100000000000001" customHeight="1" x14ac:dyDescent="0.2">
      <c r="A16" s="190" t="s">
        <v>524</v>
      </c>
      <c r="B16" s="190"/>
      <c r="C16" s="351" t="s">
        <v>525</v>
      </c>
      <c r="D16" s="352">
        <f t="shared" ref="D16:I16" si="0">D8*D15/1000</f>
        <v>18646.2</v>
      </c>
      <c r="E16" s="353">
        <f t="shared" si="0"/>
        <v>19780.2</v>
      </c>
      <c r="F16" s="353">
        <f t="shared" si="0"/>
        <v>15859.8</v>
      </c>
      <c r="G16" s="353">
        <f t="shared" si="0"/>
        <v>25158.6</v>
      </c>
      <c r="H16" s="353">
        <f t="shared" si="0"/>
        <v>29143.8</v>
      </c>
      <c r="I16" s="353">
        <f t="shared" si="0"/>
        <v>23522.400000000001</v>
      </c>
      <c r="J16" s="353">
        <f t="shared" ref="J16:N16" si="1">J8*J15/1000</f>
        <v>26778.6</v>
      </c>
      <c r="K16" s="353">
        <f t="shared" si="1"/>
        <v>34668</v>
      </c>
      <c r="L16" s="353">
        <f t="shared" ref="L16:M16" si="2">L8*L15/1000</f>
        <v>30844.799999999999</v>
      </c>
      <c r="M16" s="353">
        <f t="shared" si="2"/>
        <v>29646</v>
      </c>
      <c r="N16" s="354">
        <f t="shared" si="1"/>
        <v>31703.4</v>
      </c>
    </row>
    <row r="17" spans="1:16" s="9" customFormat="1" ht="15" customHeight="1" x14ac:dyDescent="0.2">
      <c r="A17" s="190" t="s">
        <v>526</v>
      </c>
      <c r="B17" s="190"/>
      <c r="C17" s="191" t="s">
        <v>527</v>
      </c>
      <c r="D17" s="313">
        <f>D15/D10</f>
        <v>9.8065945301184279</v>
      </c>
      <c r="E17" s="355">
        <f>E15/E10</f>
        <v>-4.2016517549896761</v>
      </c>
      <c r="F17" s="355">
        <f t="shared" ref="F17:I17" si="3">F15/F10</f>
        <v>-2.6022008399340808</v>
      </c>
      <c r="G17" s="355">
        <f t="shared" si="3"/>
        <v>10.629705681040384</v>
      </c>
      <c r="H17" s="355">
        <f t="shared" si="3"/>
        <v>6.7524960588544403</v>
      </c>
      <c r="I17" s="355">
        <f t="shared" si="3"/>
        <v>11.564192417967506</v>
      </c>
      <c r="J17" s="355">
        <f t="shared" ref="J17:N17" si="4">J15/J10</f>
        <v>24.362564480471629</v>
      </c>
      <c r="K17" s="355">
        <f t="shared" si="4"/>
        <v>14.087288526100981</v>
      </c>
      <c r="L17" s="355">
        <f>L15/L10</f>
        <v>15.03474415666456</v>
      </c>
      <c r="M17" s="355">
        <f t="shared" ref="M17" si="5">M15/M10</f>
        <v>20.575668990330559</v>
      </c>
      <c r="N17" s="356">
        <f t="shared" si="4"/>
        <v>52.565135643298419</v>
      </c>
    </row>
    <row r="18" spans="1:16" s="9" customFormat="1" ht="15" customHeight="1" x14ac:dyDescent="0.2">
      <c r="A18" s="190" t="s">
        <v>528</v>
      </c>
      <c r="B18" s="190"/>
      <c r="C18" s="191" t="s">
        <v>529</v>
      </c>
      <c r="D18" s="357">
        <f t="shared" ref="D18:I18" si="6">D15/D11</f>
        <v>1.1033464661279344</v>
      </c>
      <c r="E18" s="358">
        <f t="shared" si="6"/>
        <v>1.7525477249892349</v>
      </c>
      <c r="F18" s="358">
        <f t="shared" si="6"/>
        <v>3.1898602196083541</v>
      </c>
      <c r="G18" s="358">
        <f t="shared" si="6"/>
        <v>3.3785841709089324</v>
      </c>
      <c r="H18" s="358">
        <f t="shared" si="6"/>
        <v>2.5281767334663705</v>
      </c>
      <c r="I18" s="358">
        <f t="shared" si="6"/>
        <v>1.7977194220554915</v>
      </c>
      <c r="J18" s="358">
        <f t="shared" ref="J18:N18" si="7">J15/J11</f>
        <v>2.0883341334613541</v>
      </c>
      <c r="K18" s="358">
        <f t="shared" si="7"/>
        <v>2.4696202093407038</v>
      </c>
      <c r="L18" s="358">
        <f t="shared" ref="L18:M18" si="8">L15/L11</f>
        <v>2.0913654287628654</v>
      </c>
      <c r="M18" s="358">
        <f t="shared" si="8"/>
        <v>2.0108122362869199</v>
      </c>
      <c r="N18" s="359">
        <f t="shared" si="7"/>
        <v>2.2293102466252774</v>
      </c>
    </row>
    <row r="19" spans="1:16" s="9" customFormat="1" ht="15" customHeight="1" x14ac:dyDescent="0.2">
      <c r="A19" s="190" t="s">
        <v>530</v>
      </c>
      <c r="B19" s="190"/>
      <c r="C19" s="191" t="s">
        <v>531</v>
      </c>
      <c r="D19" s="195">
        <f>D9/D10</f>
        <v>0.29820226633722413</v>
      </c>
      <c r="E19" s="195">
        <f>E9/E10</f>
        <v>-3.4411562284927734E-2</v>
      </c>
      <c r="F19" s="360" t="s">
        <v>25</v>
      </c>
      <c r="G19" s="360">
        <f>G9/G10</f>
        <v>0.13689253935660506</v>
      </c>
      <c r="H19" s="360">
        <f>H9/H10</f>
        <v>0.16890623827040011</v>
      </c>
      <c r="I19" s="360">
        <f>I9/I10</f>
        <v>0.35839439311882765</v>
      </c>
      <c r="J19" s="360">
        <f t="shared" ref="J19:N19" si="9">J9/J10</f>
        <v>1.2527634487840826</v>
      </c>
      <c r="K19" s="360">
        <f t="shared" si="9"/>
        <v>0.5595418339806465</v>
      </c>
      <c r="L19" s="360">
        <f t="shared" ref="L19:M19" si="10">L9/L10</f>
        <v>0.71067593177511057</v>
      </c>
      <c r="M19" s="360">
        <f t="shared" si="10"/>
        <v>1.0119181470654375</v>
      </c>
      <c r="N19" s="361">
        <f t="shared" si="9"/>
        <v>2.4174053182917006</v>
      </c>
    </row>
    <row r="20" spans="1:16" s="9" customFormat="1" ht="15" customHeight="1" x14ac:dyDescent="0.2">
      <c r="A20" s="304" t="s">
        <v>532</v>
      </c>
      <c r="B20" s="304"/>
      <c r="C20" s="305" t="s">
        <v>533</v>
      </c>
      <c r="D20" s="168">
        <f t="shared" ref="D20:K20" si="11">D9/D15</f>
        <v>3.0408340573414423E-2</v>
      </c>
      <c r="E20" s="168">
        <f t="shared" si="11"/>
        <v>8.1900081900081901E-3</v>
      </c>
      <c r="F20" s="168">
        <f t="shared" si="11"/>
        <v>0</v>
      </c>
      <c r="G20" s="168">
        <f t="shared" si="11"/>
        <v>1.28783000643915E-2</v>
      </c>
      <c r="H20" s="168">
        <f t="shared" si="11"/>
        <v>2.501389660922735E-2</v>
      </c>
      <c r="I20" s="168">
        <f t="shared" si="11"/>
        <v>3.0991735537190084E-2</v>
      </c>
      <c r="J20" s="168">
        <f t="shared" si="11"/>
        <v>5.1421657592256503E-2</v>
      </c>
      <c r="K20" s="168">
        <f t="shared" si="11"/>
        <v>3.9719626168224297E-2</v>
      </c>
      <c r="L20" s="168">
        <f t="shared" ref="L20:N20" si="12">L9/L15</f>
        <v>4.7268907563025209E-2</v>
      </c>
      <c r="M20" s="168">
        <f t="shared" ref="M20" si="13">M9/M15</f>
        <v>4.9180327868852458E-2</v>
      </c>
      <c r="N20" s="362">
        <f t="shared" si="12"/>
        <v>4.5988758303525806E-2</v>
      </c>
    </row>
    <row r="21" spans="1:16" s="9" customFormat="1" ht="10.5" customHeight="1" x14ac:dyDescent="0.2">
      <c r="A21" s="15"/>
      <c r="B21" s="19" t="s">
        <v>534</v>
      </c>
      <c r="D21" s="260"/>
    </row>
    <row r="22" spans="1:16" s="9" customFormat="1" ht="10.5" customHeight="1" x14ac:dyDescent="0.2">
      <c r="A22" s="15"/>
      <c r="B22" s="19" t="s">
        <v>535</v>
      </c>
      <c r="D22" s="260"/>
    </row>
    <row r="23" spans="1:16" s="9" customFormat="1" ht="9.6" x14ac:dyDescent="0.2">
      <c r="B23" s="19" t="s">
        <v>536</v>
      </c>
    </row>
    <row r="24" spans="1:16" s="9" customFormat="1" ht="9.6" x14ac:dyDescent="0.2">
      <c r="B24" s="19" t="s">
        <v>537</v>
      </c>
    </row>
    <row r="25" spans="1:16" s="9" customFormat="1" ht="9.6" x14ac:dyDescent="0.2"/>
    <row r="26" spans="1:16" s="9" customFormat="1" ht="9.6" x14ac:dyDescent="0.2"/>
    <row r="27" spans="1:16" s="9" customFormat="1" ht="10.8" x14ac:dyDescent="0.2">
      <c r="P27" s="22"/>
    </row>
    <row r="28" spans="1:16" s="14" customFormat="1" x14ac:dyDescent="0.2">
      <c r="B28" s="9"/>
      <c r="C28" s="5"/>
      <c r="D28" s="5"/>
    </row>
    <row r="29" spans="1:16" s="14" customFormat="1" x14ac:dyDescent="0.2">
      <c r="B29" s="5"/>
      <c r="C29" s="5"/>
      <c r="D29" s="5"/>
    </row>
    <row r="30" spans="1:16" s="14" customFormat="1" x14ac:dyDescent="0.2">
      <c r="B30" s="5"/>
      <c r="C30" s="5"/>
      <c r="D30" s="5"/>
    </row>
    <row r="31" spans="1:16" s="14" customFormat="1" x14ac:dyDescent="0.2">
      <c r="B31" s="5"/>
      <c r="C31" s="5"/>
      <c r="D31" s="5"/>
    </row>
    <row r="32" spans="1:16" s="14" customFormat="1" x14ac:dyDescent="0.2">
      <c r="B32" s="5"/>
      <c r="C32" s="5"/>
      <c r="D32" s="5"/>
    </row>
  </sheetData>
  <phoneticPr fontId="2"/>
  <pageMargins left="0.31496062992125984" right="0.11811023622047245" top="0.98425196850393704" bottom="0.51181102362204722" header="0.51181102362204722" footer="0.51181102362204722"/>
  <pageSetup paperSize="9" scale="66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 tint="-0.499984740745262"/>
    <pageSetUpPr fitToPage="1"/>
  </sheetPr>
  <dimension ref="A1:S62"/>
  <sheetViews>
    <sheetView showGridLines="0" view="pageBreakPreview" zoomScaleNormal="100" zoomScaleSheetLayoutView="100" workbookViewId="0">
      <selection activeCell="U30" sqref="U30"/>
    </sheetView>
  </sheetViews>
  <sheetFormatPr defaultColWidth="9" defaultRowHeight="13.2" x14ac:dyDescent="0.2"/>
  <cols>
    <col min="1" max="1" width="2.6640625" style="5" customWidth="1"/>
    <col min="2" max="9" width="8.6640625" style="5" customWidth="1"/>
    <col min="10" max="10" width="5.6640625" style="5" customWidth="1"/>
    <col min="11" max="12" width="8.6640625" style="5" customWidth="1"/>
    <col min="13" max="18" width="9" style="5"/>
    <col min="19" max="19" width="2.6640625" style="5" customWidth="1"/>
    <col min="20" max="16384" width="9" style="5"/>
  </cols>
  <sheetData>
    <row r="1" spans="1:19" ht="13.5" customHeight="1" x14ac:dyDescent="0.2"/>
    <row r="2" spans="1:19" ht="22.5" customHeight="1" x14ac:dyDescent="0.2">
      <c r="A2" s="418"/>
      <c r="B2" s="448"/>
      <c r="C2" s="418"/>
      <c r="D2" s="418"/>
      <c r="E2" s="418"/>
      <c r="F2" s="418"/>
      <c r="G2" s="418"/>
      <c r="H2" s="418"/>
      <c r="I2" s="418"/>
      <c r="J2" s="418"/>
      <c r="K2" s="418"/>
      <c r="L2" s="418"/>
      <c r="M2" s="418"/>
      <c r="N2" s="418"/>
      <c r="O2" s="418"/>
      <c r="P2" s="418"/>
      <c r="Q2" s="418"/>
      <c r="R2" s="418"/>
      <c r="S2" s="418"/>
    </row>
    <row r="3" spans="1:19" ht="22.5" customHeight="1" x14ac:dyDescent="0.2">
      <c r="A3" s="6"/>
      <c r="B3" s="7"/>
      <c r="C3" s="6"/>
      <c r="D3" s="6"/>
      <c r="E3" s="6"/>
      <c r="F3" s="6"/>
      <c r="G3" s="6"/>
      <c r="H3" s="6"/>
      <c r="I3" s="6"/>
      <c r="J3" s="6"/>
      <c r="K3" s="6"/>
      <c r="L3" s="6"/>
      <c r="S3" s="6"/>
    </row>
    <row r="4" spans="1:19" s="14" customFormat="1" ht="15" customHeight="1" x14ac:dyDescent="0.2">
      <c r="A4" s="137"/>
      <c r="B4" s="449" t="s">
        <v>538</v>
      </c>
      <c r="C4" s="450"/>
      <c r="D4" s="450"/>
      <c r="E4" s="450"/>
      <c r="F4" s="450"/>
      <c r="G4" s="450"/>
      <c r="H4" s="451"/>
      <c r="I4" s="451"/>
      <c r="J4" s="137"/>
      <c r="K4" s="449" t="s">
        <v>539</v>
      </c>
      <c r="L4" s="450"/>
      <c r="M4" s="450"/>
      <c r="N4" s="450"/>
      <c r="O4" s="450"/>
      <c r="P4" s="450"/>
      <c r="Q4" s="451"/>
      <c r="R4" s="451"/>
      <c r="S4" s="137"/>
    </row>
    <row r="5" spans="1:19" s="9" customFormat="1" ht="15" customHeight="1" x14ac:dyDescent="0.2">
      <c r="A5" s="4"/>
      <c r="B5" s="4"/>
      <c r="C5" s="4"/>
      <c r="D5" s="54"/>
      <c r="E5" s="54"/>
      <c r="F5" s="54"/>
      <c r="G5" s="54"/>
      <c r="H5" s="54"/>
      <c r="I5" s="54"/>
      <c r="J5" s="4"/>
      <c r="K5" s="55"/>
      <c r="L5" s="55"/>
      <c r="S5" s="4"/>
    </row>
    <row r="6" spans="1:19" s="9" customFormat="1" ht="15" customHeight="1" x14ac:dyDescent="0.2">
      <c r="A6" s="4"/>
      <c r="B6" s="4"/>
      <c r="C6" s="12"/>
      <c r="D6" s="134"/>
      <c r="E6" s="134"/>
      <c r="F6" s="134"/>
      <c r="G6" s="134"/>
      <c r="H6" s="134"/>
      <c r="I6" s="134"/>
      <c r="J6" s="4"/>
      <c r="K6" s="135"/>
      <c r="L6" s="135"/>
      <c r="S6" s="4"/>
    </row>
    <row r="7" spans="1:19" s="9" customFormat="1" ht="15" customHeight="1" x14ac:dyDescent="0.2">
      <c r="A7" s="4"/>
      <c r="B7" s="4"/>
      <c r="C7" s="12"/>
      <c r="D7" s="52"/>
      <c r="E7" s="52"/>
      <c r="F7" s="52"/>
      <c r="G7" s="52"/>
      <c r="H7" s="52"/>
      <c r="I7" s="52"/>
      <c r="J7" s="4"/>
      <c r="K7" s="53"/>
      <c r="L7" s="53"/>
      <c r="S7" s="4"/>
    </row>
    <row r="8" spans="1:19" s="9" customFormat="1" ht="15" customHeight="1" x14ac:dyDescent="0.2">
      <c r="A8" s="4"/>
      <c r="B8" s="4"/>
      <c r="C8" s="12"/>
      <c r="D8" s="52"/>
      <c r="E8" s="52"/>
      <c r="F8" s="52"/>
      <c r="G8" s="52"/>
      <c r="H8" s="52"/>
      <c r="I8" s="52"/>
      <c r="J8" s="4"/>
      <c r="K8" s="53"/>
      <c r="L8" s="53"/>
      <c r="S8" s="4"/>
    </row>
    <row r="9" spans="1:19" s="9" customFormat="1" ht="15" customHeight="1" x14ac:dyDescent="0.2">
      <c r="A9" s="4"/>
      <c r="B9" s="4"/>
      <c r="C9" s="12"/>
      <c r="D9" s="52"/>
      <c r="E9" s="52"/>
      <c r="F9" s="52"/>
      <c r="G9" s="52"/>
      <c r="H9" s="52"/>
      <c r="I9" s="52"/>
      <c r="J9" s="4"/>
      <c r="K9" s="53"/>
      <c r="L9" s="53"/>
      <c r="S9" s="4"/>
    </row>
    <row r="10" spans="1:19" s="9" customFormat="1" ht="15" customHeight="1" x14ac:dyDescent="0.2">
      <c r="A10" s="4"/>
      <c r="B10" s="4"/>
      <c r="C10" s="12"/>
      <c r="D10" s="52"/>
      <c r="E10" s="52"/>
      <c r="F10" s="52"/>
      <c r="G10" s="52"/>
      <c r="H10" s="52"/>
      <c r="I10" s="52"/>
      <c r="J10" s="4"/>
      <c r="K10" s="53"/>
      <c r="L10" s="53"/>
      <c r="S10" s="4"/>
    </row>
    <row r="11" spans="1:19" s="9" customFormat="1" ht="15" customHeight="1" x14ac:dyDescent="0.2">
      <c r="A11" s="4"/>
      <c r="B11" s="4"/>
      <c r="C11" s="12"/>
      <c r="D11" s="52"/>
      <c r="E11" s="52"/>
      <c r="F11" s="52"/>
      <c r="G11" s="52"/>
      <c r="H11" s="52"/>
      <c r="I11" s="52"/>
      <c r="J11" s="4"/>
      <c r="K11" s="53"/>
      <c r="L11" s="32"/>
      <c r="S11" s="4"/>
    </row>
    <row r="12" spans="1:19" s="9" customFormat="1" ht="15" customHeight="1" x14ac:dyDescent="0.2">
      <c r="A12" s="4"/>
      <c r="B12" s="4"/>
      <c r="C12" s="12"/>
      <c r="D12" s="52"/>
      <c r="E12" s="52"/>
      <c r="F12" s="31"/>
      <c r="G12" s="52"/>
      <c r="H12" s="52"/>
      <c r="I12" s="52"/>
      <c r="J12" s="4"/>
      <c r="K12" s="53"/>
      <c r="L12" s="53"/>
      <c r="M12" s="136"/>
      <c r="S12" s="4"/>
    </row>
    <row r="13" spans="1:19" s="9" customFormat="1" ht="15" customHeight="1" x14ac:dyDescent="0.2">
      <c r="A13" s="4"/>
      <c r="B13" s="54"/>
      <c r="C13" s="12"/>
      <c r="D13" s="52"/>
      <c r="E13" s="52"/>
      <c r="F13" s="52"/>
      <c r="G13" s="52"/>
      <c r="H13" s="52"/>
      <c r="I13" s="52"/>
      <c r="J13" s="4"/>
      <c r="K13" s="53"/>
      <c r="L13" s="53"/>
      <c r="S13" s="4"/>
    </row>
    <row r="14" spans="1:19" s="9" customFormat="1" ht="15" customHeight="1" x14ac:dyDescent="0.2">
      <c r="A14" s="4"/>
      <c r="B14" s="4"/>
      <c r="C14" s="12"/>
      <c r="D14" s="52"/>
      <c r="E14" s="52"/>
      <c r="F14" s="52"/>
      <c r="G14" s="52"/>
      <c r="H14" s="52"/>
      <c r="I14" s="52"/>
      <c r="J14" s="4"/>
      <c r="K14" s="53"/>
      <c r="L14" s="53"/>
      <c r="S14" s="4"/>
    </row>
    <row r="15" spans="1:19" s="9" customFormat="1" ht="15" customHeight="1" x14ac:dyDescent="0.2">
      <c r="A15" s="4"/>
      <c r="B15" s="4"/>
      <c r="C15" s="12"/>
      <c r="D15" s="52"/>
      <c r="E15" s="52"/>
      <c r="F15" s="52"/>
      <c r="G15" s="52"/>
      <c r="H15" s="52"/>
      <c r="I15" s="52"/>
      <c r="J15" s="4"/>
      <c r="K15" s="53"/>
      <c r="L15" s="53"/>
      <c r="S15" s="4"/>
    </row>
    <row r="16" spans="1:19" s="9" customFormat="1" ht="15" customHeight="1" x14ac:dyDescent="0.2">
      <c r="A16" s="4"/>
      <c r="B16" s="4"/>
      <c r="C16" s="12"/>
      <c r="D16" s="52"/>
      <c r="E16" s="52"/>
      <c r="F16" s="52"/>
      <c r="G16" s="52"/>
      <c r="H16" s="31"/>
      <c r="I16" s="31"/>
      <c r="J16" s="4"/>
      <c r="K16" s="32"/>
      <c r="L16" s="32"/>
      <c r="S16" s="4"/>
    </row>
    <row r="17" spans="1:19" s="9" customFormat="1" ht="15" customHeight="1" x14ac:dyDescent="0.2">
      <c r="A17" s="4"/>
      <c r="B17" s="4"/>
      <c r="C17" s="12"/>
      <c r="D17" s="52"/>
      <c r="E17" s="52"/>
      <c r="F17" s="52"/>
      <c r="G17" s="31"/>
      <c r="H17" s="52"/>
      <c r="I17" s="52"/>
      <c r="J17" s="4"/>
      <c r="K17" s="53"/>
      <c r="L17" s="53"/>
      <c r="S17" s="4"/>
    </row>
    <row r="18" spans="1:19" s="9" customFormat="1" ht="15" customHeight="1" x14ac:dyDescent="0.2">
      <c r="A18" s="4"/>
      <c r="B18" s="54"/>
      <c r="C18" s="12"/>
      <c r="D18" s="52"/>
      <c r="E18" s="52"/>
      <c r="F18" s="52"/>
      <c r="G18" s="52"/>
      <c r="H18" s="52"/>
      <c r="I18" s="52"/>
      <c r="J18" s="4"/>
      <c r="K18" s="53"/>
      <c r="L18" s="53"/>
      <c r="S18" s="4"/>
    </row>
    <row r="19" spans="1:19" s="9" customFormat="1" ht="15" customHeight="1" x14ac:dyDescent="0.2">
      <c r="A19" s="4"/>
      <c r="B19" s="4"/>
      <c r="C19" s="12"/>
      <c r="D19" s="52"/>
      <c r="E19" s="52"/>
      <c r="F19" s="52"/>
      <c r="G19" s="52"/>
      <c r="H19" s="52"/>
      <c r="I19" s="52"/>
      <c r="J19" s="4"/>
      <c r="K19" s="53"/>
      <c r="L19" s="53"/>
      <c r="S19" s="4"/>
    </row>
    <row r="20" spans="1:19" s="9" customFormat="1" ht="15" customHeight="1" x14ac:dyDescent="0.2">
      <c r="A20" s="4"/>
      <c r="B20" s="4"/>
      <c r="C20" s="12"/>
      <c r="D20" s="52"/>
      <c r="E20" s="52"/>
      <c r="F20" s="52"/>
      <c r="G20" s="52"/>
      <c r="H20" s="52"/>
      <c r="I20" s="52"/>
      <c r="J20" s="4"/>
      <c r="K20" s="53"/>
      <c r="L20" s="53"/>
      <c r="S20" s="4"/>
    </row>
    <row r="21" spans="1:19" s="9" customFormat="1" ht="15" customHeight="1" x14ac:dyDescent="0.2">
      <c r="A21" s="4"/>
      <c r="B21" s="4"/>
      <c r="C21" s="12"/>
      <c r="D21" s="54"/>
      <c r="E21" s="54"/>
      <c r="F21" s="54"/>
      <c r="G21" s="54"/>
      <c r="H21" s="54"/>
      <c r="I21" s="54"/>
      <c r="J21" s="4"/>
      <c r="K21" s="55"/>
      <c r="L21" s="55"/>
      <c r="S21" s="4"/>
    </row>
    <row r="22" spans="1:19" s="9" customFormat="1" ht="15" customHeight="1" x14ac:dyDescent="0.2">
      <c r="A22" s="4"/>
      <c r="B22" s="4"/>
      <c r="C22" s="12"/>
      <c r="D22" s="31"/>
      <c r="E22" s="31"/>
      <c r="F22" s="31"/>
      <c r="G22" s="31"/>
      <c r="H22" s="31"/>
      <c r="I22" s="31"/>
      <c r="J22" s="4"/>
      <c r="K22" s="32"/>
      <c r="L22" s="32"/>
      <c r="S22" s="4"/>
    </row>
    <row r="23" spans="1:19" s="9" customFormat="1" ht="15" customHeight="1" x14ac:dyDescent="0.2">
      <c r="A23" s="4"/>
      <c r="B23" s="4"/>
      <c r="C23" s="12"/>
      <c r="D23" s="31"/>
      <c r="E23" s="31"/>
      <c r="F23" s="31"/>
      <c r="G23" s="31"/>
      <c r="H23" s="31"/>
      <c r="I23" s="31"/>
      <c r="J23" s="4"/>
      <c r="K23" s="32"/>
      <c r="L23" s="32"/>
      <c r="S23" s="4"/>
    </row>
    <row r="24" spans="1:19" s="14" customFormat="1" ht="15" customHeight="1" x14ac:dyDescent="0.2">
      <c r="A24" s="137"/>
      <c r="B24" s="449" t="s">
        <v>540</v>
      </c>
      <c r="C24" s="450"/>
      <c r="D24" s="450"/>
      <c r="E24" s="450"/>
      <c r="F24" s="450"/>
      <c r="G24" s="450"/>
      <c r="H24" s="451"/>
      <c r="I24" s="451"/>
      <c r="J24" s="137"/>
      <c r="K24" s="449" t="s">
        <v>541</v>
      </c>
      <c r="L24" s="450"/>
      <c r="M24" s="450"/>
      <c r="N24" s="450"/>
      <c r="O24" s="450"/>
      <c r="P24" s="450"/>
      <c r="Q24" s="451"/>
      <c r="R24" s="451"/>
      <c r="S24" s="137"/>
    </row>
    <row r="25" spans="1:19" s="9" customFormat="1" ht="15" customHeight="1" x14ac:dyDescent="0.2">
      <c r="A25" s="4"/>
      <c r="B25" s="4"/>
      <c r="C25" s="4"/>
      <c r="D25" s="54"/>
      <c r="E25" s="54"/>
      <c r="F25" s="54"/>
      <c r="G25" s="54"/>
      <c r="H25" s="54"/>
      <c r="I25" s="54"/>
      <c r="J25" s="4"/>
      <c r="K25" s="55"/>
      <c r="L25" s="55"/>
      <c r="S25" s="4"/>
    </row>
    <row r="26" spans="1:19" s="9" customFormat="1" ht="15" customHeight="1" x14ac:dyDescent="0.2">
      <c r="A26" s="4"/>
      <c r="B26" s="4"/>
      <c r="C26" s="12"/>
      <c r="D26" s="134"/>
      <c r="E26" s="134"/>
      <c r="F26" s="134"/>
      <c r="G26" s="134"/>
      <c r="H26" s="134"/>
      <c r="I26" s="134"/>
      <c r="J26" s="4"/>
      <c r="K26" s="135"/>
      <c r="L26" s="135"/>
      <c r="S26" s="4"/>
    </row>
    <row r="27" spans="1:19" s="9" customFormat="1" ht="15" customHeight="1" x14ac:dyDescent="0.2">
      <c r="A27" s="4"/>
      <c r="B27" s="4"/>
      <c r="C27" s="12"/>
      <c r="D27" s="52"/>
      <c r="E27" s="52"/>
      <c r="F27" s="52"/>
      <c r="G27" s="52"/>
      <c r="H27" s="52"/>
      <c r="I27" s="52"/>
      <c r="J27" s="4"/>
      <c r="K27" s="53"/>
      <c r="L27" s="53"/>
      <c r="S27" s="4"/>
    </row>
    <row r="28" spans="1:19" s="9" customFormat="1" ht="15" customHeight="1" x14ac:dyDescent="0.2">
      <c r="A28" s="4"/>
      <c r="B28" s="4"/>
      <c r="C28" s="12"/>
      <c r="D28" s="52"/>
      <c r="E28" s="52"/>
      <c r="F28" s="52"/>
      <c r="G28" s="52"/>
      <c r="H28" s="52"/>
      <c r="I28" s="52"/>
      <c r="J28" s="4"/>
      <c r="K28" s="53"/>
      <c r="L28" s="53"/>
      <c r="S28" s="4"/>
    </row>
    <row r="29" spans="1:19" s="9" customFormat="1" ht="15" customHeight="1" x14ac:dyDescent="0.2">
      <c r="A29" s="4"/>
      <c r="B29" s="4"/>
      <c r="C29" s="12"/>
      <c r="D29" s="52"/>
      <c r="E29" s="52"/>
      <c r="F29" s="52"/>
      <c r="G29" s="52"/>
      <c r="H29" s="52"/>
      <c r="I29" s="52"/>
      <c r="J29" s="4"/>
      <c r="K29" s="53"/>
      <c r="L29" s="53"/>
      <c r="S29" s="4"/>
    </row>
    <row r="30" spans="1:19" s="9" customFormat="1" ht="15" customHeight="1" x14ac:dyDescent="0.2">
      <c r="A30" s="4"/>
      <c r="B30" s="4"/>
      <c r="C30" s="12"/>
      <c r="D30" s="52"/>
      <c r="E30" s="52"/>
      <c r="F30" s="52"/>
      <c r="G30" s="52"/>
      <c r="H30" s="52"/>
      <c r="I30" s="52"/>
      <c r="J30" s="4"/>
      <c r="K30" s="53"/>
      <c r="L30" s="53"/>
      <c r="S30" s="4"/>
    </row>
    <row r="31" spans="1:19" s="9" customFormat="1" ht="15" customHeight="1" x14ac:dyDescent="0.2">
      <c r="A31" s="4"/>
      <c r="B31" s="4"/>
      <c r="C31" s="12"/>
      <c r="D31" s="52"/>
      <c r="E31" s="52"/>
      <c r="F31" s="52"/>
      <c r="G31" s="52"/>
      <c r="H31" s="52"/>
      <c r="I31" s="52"/>
      <c r="J31" s="4"/>
      <c r="K31" s="53"/>
      <c r="L31" s="32"/>
      <c r="S31" s="4"/>
    </row>
    <row r="32" spans="1:19" s="9" customFormat="1" ht="15" customHeight="1" x14ac:dyDescent="0.2">
      <c r="A32" s="4"/>
      <c r="B32" s="4"/>
      <c r="C32" s="12"/>
      <c r="D32" s="52"/>
      <c r="E32" s="52"/>
      <c r="F32" s="31"/>
      <c r="G32" s="52"/>
      <c r="H32" s="52"/>
      <c r="I32" s="52"/>
      <c r="J32" s="4"/>
      <c r="K32" s="53"/>
      <c r="L32" s="53"/>
      <c r="M32" s="136"/>
      <c r="S32" s="4"/>
    </row>
    <row r="33" spans="1:19" s="9" customFormat="1" ht="15" customHeight="1" x14ac:dyDescent="0.2">
      <c r="A33" s="4"/>
      <c r="B33" s="54"/>
      <c r="C33" s="12"/>
      <c r="D33" s="52"/>
      <c r="E33" s="52"/>
      <c r="F33" s="52"/>
      <c r="G33" s="52"/>
      <c r="H33" s="52"/>
      <c r="I33" s="52"/>
      <c r="J33" s="4"/>
      <c r="K33" s="53"/>
      <c r="L33" s="53"/>
      <c r="S33" s="4"/>
    </row>
    <row r="34" spans="1:19" s="9" customFormat="1" ht="15" customHeight="1" x14ac:dyDescent="0.2">
      <c r="A34" s="4"/>
      <c r="B34" s="4"/>
      <c r="C34" s="12"/>
      <c r="D34" s="52"/>
      <c r="E34" s="52"/>
      <c r="F34" s="52"/>
      <c r="G34" s="52"/>
      <c r="H34" s="52"/>
      <c r="I34" s="52"/>
      <c r="J34" s="4"/>
      <c r="K34" s="53"/>
      <c r="L34" s="53"/>
      <c r="S34" s="4"/>
    </row>
    <row r="35" spans="1:19" s="9" customFormat="1" ht="15" customHeight="1" x14ac:dyDescent="0.2">
      <c r="A35" s="4"/>
      <c r="B35" s="4"/>
      <c r="C35" s="12"/>
      <c r="D35" s="52"/>
      <c r="E35" s="52"/>
      <c r="F35" s="52"/>
      <c r="G35" s="52"/>
      <c r="H35" s="52"/>
      <c r="I35" s="52"/>
      <c r="J35" s="4"/>
      <c r="K35" s="53"/>
      <c r="L35" s="53"/>
      <c r="S35" s="4"/>
    </row>
    <row r="36" spans="1:19" s="9" customFormat="1" ht="15" customHeight="1" x14ac:dyDescent="0.2">
      <c r="A36" s="4"/>
      <c r="B36" s="4"/>
      <c r="C36" s="12"/>
      <c r="D36" s="52"/>
      <c r="E36" s="52"/>
      <c r="F36" s="52"/>
      <c r="G36" s="52"/>
      <c r="H36" s="31"/>
      <c r="I36" s="31"/>
      <c r="J36" s="4"/>
      <c r="K36" s="32"/>
      <c r="L36" s="32"/>
      <c r="S36" s="4"/>
    </row>
    <row r="37" spans="1:19" s="9" customFormat="1" ht="15" customHeight="1" x14ac:dyDescent="0.2">
      <c r="A37" s="4"/>
      <c r="B37" s="4"/>
      <c r="C37" s="12"/>
      <c r="D37" s="52"/>
      <c r="E37" s="52"/>
      <c r="F37" s="52"/>
      <c r="G37" s="31"/>
      <c r="H37" s="52"/>
      <c r="I37" s="52"/>
      <c r="J37" s="4"/>
      <c r="K37" s="53"/>
      <c r="L37" s="53"/>
      <c r="S37" s="4"/>
    </row>
    <row r="38" spans="1:19" s="9" customFormat="1" ht="15" customHeight="1" x14ac:dyDescent="0.2">
      <c r="A38" s="4"/>
      <c r="B38" s="54"/>
      <c r="C38" s="12"/>
      <c r="D38" s="52"/>
      <c r="E38" s="52"/>
      <c r="F38" s="52"/>
      <c r="G38" s="52"/>
      <c r="H38" s="52"/>
      <c r="I38" s="52"/>
      <c r="J38" s="4"/>
      <c r="K38" s="53"/>
      <c r="L38" s="53"/>
      <c r="S38" s="4"/>
    </row>
    <row r="39" spans="1:19" s="9" customFormat="1" ht="15" customHeight="1" x14ac:dyDescent="0.2">
      <c r="C39" s="45"/>
      <c r="D39" s="136"/>
      <c r="E39" s="136"/>
      <c r="F39" s="136"/>
      <c r="G39" s="136"/>
      <c r="H39" s="136"/>
      <c r="I39" s="136"/>
      <c r="K39" s="217"/>
      <c r="L39" s="217"/>
    </row>
    <row r="40" spans="1:19" s="9" customFormat="1" ht="15" customHeight="1" x14ac:dyDescent="0.2">
      <c r="C40" s="45"/>
      <c r="D40" s="136"/>
      <c r="E40" s="136"/>
      <c r="F40" s="136"/>
      <c r="G40" s="136"/>
      <c r="H40" s="136"/>
      <c r="I40" s="136"/>
      <c r="K40" s="217"/>
      <c r="L40" s="217"/>
    </row>
    <row r="41" spans="1:19" s="9" customFormat="1" ht="15" customHeight="1" x14ac:dyDescent="0.2">
      <c r="C41" s="45"/>
      <c r="D41" s="110"/>
      <c r="E41" s="110"/>
      <c r="F41" s="110"/>
      <c r="G41" s="110"/>
      <c r="H41" s="110"/>
      <c r="I41" s="110"/>
      <c r="K41" s="218"/>
      <c r="L41" s="218"/>
    </row>
    <row r="42" spans="1:19" s="9" customFormat="1" ht="15" customHeight="1" x14ac:dyDescent="0.2">
      <c r="C42" s="45"/>
      <c r="D42" s="219"/>
      <c r="E42" s="219"/>
      <c r="F42" s="219"/>
      <c r="G42" s="219"/>
      <c r="H42" s="219"/>
      <c r="I42" s="219"/>
      <c r="K42" s="220"/>
      <c r="L42" s="220"/>
    </row>
    <row r="43" spans="1:19" s="9" customFormat="1" ht="15" customHeight="1" x14ac:dyDescent="0.2">
      <c r="C43" s="45"/>
      <c r="D43" s="219"/>
      <c r="E43" s="219"/>
      <c r="F43" s="219"/>
      <c r="G43" s="219"/>
      <c r="H43" s="219"/>
      <c r="I43" s="219"/>
      <c r="K43" s="220"/>
      <c r="L43" s="220"/>
    </row>
    <row r="44" spans="1:19" s="9" customFormat="1" ht="15" customHeight="1" x14ac:dyDescent="0.2">
      <c r="C44" s="45"/>
      <c r="D44" s="219"/>
      <c r="E44" s="219"/>
      <c r="F44" s="219"/>
      <c r="G44" s="219"/>
      <c r="H44" s="219"/>
      <c r="I44" s="219"/>
      <c r="K44" s="220"/>
      <c r="L44" s="220"/>
    </row>
    <row r="45" spans="1:19" ht="10.5" customHeight="1" x14ac:dyDescent="0.2">
      <c r="B45" s="221"/>
    </row>
    <row r="46" spans="1:19" s="9" customFormat="1" ht="10.5" customHeight="1" x14ac:dyDescent="0.2">
      <c r="B46" s="221"/>
    </row>
    <row r="47" spans="1:19" s="9" customFormat="1" ht="13.5" customHeight="1" x14ac:dyDescent="0.2"/>
    <row r="48" spans="1:19" s="9" customFormat="1" ht="13.5" customHeight="1" x14ac:dyDescent="0.2"/>
    <row r="49" spans="1:19" s="9" customFormat="1" ht="13.5" customHeight="1" x14ac:dyDescent="0.2"/>
    <row r="50" spans="1:19" s="9" customFormat="1" ht="9.6" x14ac:dyDescent="0.2"/>
    <row r="51" spans="1:19" s="9" customFormat="1" ht="9.6" x14ac:dyDescent="0.2"/>
    <row r="52" spans="1:19" s="9" customFormat="1" ht="9.6" x14ac:dyDescent="0.2"/>
    <row r="53" spans="1:19" s="9" customFormat="1" ht="9.6" x14ac:dyDescent="0.2"/>
    <row r="54" spans="1:19" s="9" customFormat="1" ht="9.6" x14ac:dyDescent="0.2"/>
    <row r="55" spans="1:19" s="9" customFormat="1" ht="9.6" x14ac:dyDescent="0.2"/>
    <row r="56" spans="1:19" s="9" customFormat="1" ht="9.6" x14ac:dyDescent="0.2"/>
    <row r="57" spans="1:19" s="9" customFormat="1" ht="10.8" x14ac:dyDescent="0.2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S57" s="14"/>
    </row>
    <row r="58" spans="1:19" s="14" customFormat="1" ht="10.8" x14ac:dyDescent="0.2"/>
    <row r="59" spans="1:19" s="14" customFormat="1" ht="10.8" x14ac:dyDescent="0.2"/>
    <row r="60" spans="1:19" s="14" customFormat="1" ht="10.8" x14ac:dyDescent="0.2"/>
    <row r="61" spans="1:19" s="14" customFormat="1" ht="10.8" x14ac:dyDescent="0.2"/>
    <row r="62" spans="1:19" s="14" customFormat="1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S62" s="5"/>
    </row>
  </sheetData>
  <phoneticPr fontId="2"/>
  <printOptions horizontalCentered="1" verticalCentered="1"/>
  <pageMargins left="0.31496062992125984" right="0.11811023622047245" top="0.59055118110236227" bottom="0.51181102362204722" header="0.51181102362204722" footer="0.51181102362204722"/>
  <pageSetup paperSize="9" scale="86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B23AF-DAB8-4A45-BB84-85907408D76F}">
  <sheetPr>
    <tabColor rgb="FF0070C0"/>
    <pageSetUpPr fitToPage="1"/>
  </sheetPr>
  <dimension ref="A1:T83"/>
  <sheetViews>
    <sheetView showGridLines="0" view="pageBreakPreview" zoomScale="98" zoomScaleNormal="100" zoomScaleSheetLayoutView="98" workbookViewId="0">
      <selection activeCell="P29" sqref="P29"/>
    </sheetView>
  </sheetViews>
  <sheetFormatPr defaultColWidth="9" defaultRowHeight="13.2" x14ac:dyDescent="0.2"/>
  <cols>
    <col min="1" max="1" width="2.6640625" style="5" customWidth="1"/>
    <col min="2" max="9" width="11.77734375" style="5" customWidth="1"/>
    <col min="10" max="10" width="5.6640625" style="5" customWidth="1"/>
    <col min="11" max="18" width="11.77734375" style="5" customWidth="1"/>
    <col min="19" max="19" width="5.5546875" style="5" bestFit="1" customWidth="1"/>
    <col min="20" max="20" width="9" style="5"/>
    <col min="21" max="27" width="11.44140625" style="5" customWidth="1"/>
    <col min="28" max="16384" width="9" style="5"/>
  </cols>
  <sheetData>
    <row r="1" spans="1:19" ht="13.5" customHeight="1" x14ac:dyDescent="0.2"/>
    <row r="2" spans="1:19" ht="22.5" customHeight="1" x14ac:dyDescent="0.2">
      <c r="A2" s="418"/>
      <c r="B2" s="448"/>
      <c r="C2" s="418"/>
      <c r="D2" s="418"/>
      <c r="E2" s="418"/>
      <c r="F2" s="418"/>
      <c r="G2" s="418"/>
      <c r="H2" s="418"/>
      <c r="I2" s="418"/>
      <c r="J2" s="418"/>
      <c r="K2" s="418"/>
      <c r="L2" s="418"/>
      <c r="M2" s="418"/>
      <c r="N2" s="418"/>
      <c r="O2" s="418"/>
      <c r="P2" s="418"/>
      <c r="Q2" s="418"/>
      <c r="R2" s="418"/>
    </row>
    <row r="3" spans="1:19" ht="22.5" customHeight="1" x14ac:dyDescent="0.2">
      <c r="A3" s="6"/>
      <c r="B3" s="7"/>
      <c r="C3" s="6"/>
      <c r="D3" s="6"/>
      <c r="E3" s="6"/>
      <c r="F3" s="6"/>
      <c r="G3" s="6"/>
      <c r="H3" s="6"/>
      <c r="I3" s="6"/>
      <c r="J3" s="6"/>
      <c r="K3" s="6"/>
      <c r="L3" s="6"/>
      <c r="S3" s="6"/>
    </row>
    <row r="4" spans="1:19" s="14" customFormat="1" ht="15" customHeight="1" x14ac:dyDescent="0.2">
      <c r="A4" s="137"/>
      <c r="B4" s="449" t="s">
        <v>542</v>
      </c>
      <c r="C4" s="450"/>
      <c r="D4" s="450"/>
      <c r="E4" s="450"/>
      <c r="F4" s="450"/>
      <c r="G4" s="450"/>
      <c r="H4" s="451"/>
      <c r="I4" s="451"/>
      <c r="J4" s="137"/>
      <c r="K4" s="449" t="s">
        <v>543</v>
      </c>
      <c r="L4" s="450"/>
      <c r="M4" s="450"/>
      <c r="N4" s="450"/>
      <c r="O4" s="450"/>
      <c r="P4" s="450"/>
      <c r="Q4" s="451"/>
      <c r="R4" s="451"/>
      <c r="S4" s="137"/>
    </row>
    <row r="5" spans="1:19" s="9" customFormat="1" ht="15" customHeight="1" x14ac:dyDescent="0.2">
      <c r="A5" s="4"/>
      <c r="B5" s="4"/>
      <c r="C5" s="4"/>
      <c r="D5" s="54"/>
      <c r="E5" s="54"/>
      <c r="F5" s="54"/>
      <c r="G5" s="54"/>
      <c r="H5" s="54"/>
      <c r="I5" s="54"/>
      <c r="J5" s="4"/>
      <c r="K5" s="4"/>
      <c r="L5" s="4"/>
      <c r="M5" s="54"/>
      <c r="N5" s="54"/>
      <c r="O5" s="54"/>
      <c r="P5" s="54"/>
      <c r="Q5" s="54"/>
      <c r="R5" s="54"/>
      <c r="S5" s="4"/>
    </row>
    <row r="6" spans="1:19" s="9" customFormat="1" ht="15" customHeight="1" x14ac:dyDescent="0.2">
      <c r="A6" s="4"/>
      <c r="B6" s="4"/>
      <c r="C6" s="12"/>
      <c r="D6" s="134"/>
      <c r="E6" s="134"/>
      <c r="F6" s="134"/>
      <c r="G6" s="134"/>
      <c r="H6" s="134"/>
      <c r="I6" s="134"/>
      <c r="J6" s="4"/>
      <c r="K6" s="4"/>
      <c r="L6" s="12"/>
      <c r="M6" s="134"/>
      <c r="N6" s="134"/>
      <c r="O6" s="134"/>
      <c r="P6" s="134"/>
      <c r="Q6" s="134"/>
      <c r="R6" s="134"/>
      <c r="S6" s="4"/>
    </row>
    <row r="7" spans="1:19" s="9" customFormat="1" ht="15" customHeight="1" x14ac:dyDescent="0.2">
      <c r="A7" s="4"/>
      <c r="B7" s="4"/>
      <c r="C7" s="12"/>
      <c r="D7" s="52"/>
      <c r="E7" s="52"/>
      <c r="F7" s="52"/>
      <c r="G7" s="52"/>
      <c r="H7" s="52"/>
      <c r="I7" s="52"/>
      <c r="J7" s="4"/>
      <c r="K7" s="4"/>
      <c r="L7" s="12"/>
      <c r="M7" s="52"/>
      <c r="N7" s="52"/>
      <c r="O7" s="52"/>
      <c r="P7" s="52"/>
      <c r="Q7" s="52"/>
      <c r="R7" s="52"/>
      <c r="S7" s="4"/>
    </row>
    <row r="8" spans="1:19" s="9" customFormat="1" ht="15" customHeight="1" x14ac:dyDescent="0.2">
      <c r="A8" s="4"/>
      <c r="B8" s="4"/>
      <c r="C8" s="12"/>
      <c r="D8" s="52"/>
      <c r="E8" s="52"/>
      <c r="F8" s="52"/>
      <c r="G8" s="52"/>
      <c r="H8" s="52"/>
      <c r="I8" s="52"/>
      <c r="J8" s="4"/>
      <c r="K8" s="4"/>
      <c r="L8" s="12"/>
      <c r="M8" s="52"/>
      <c r="N8" s="52"/>
      <c r="O8" s="52"/>
      <c r="P8" s="52"/>
      <c r="Q8" s="52"/>
      <c r="R8" s="52"/>
      <c r="S8" s="4"/>
    </row>
    <row r="9" spans="1:19" s="9" customFormat="1" ht="15" customHeight="1" x14ac:dyDescent="0.2">
      <c r="A9" s="4"/>
      <c r="B9" s="4"/>
      <c r="C9" s="12"/>
      <c r="D9" s="52"/>
      <c r="E9" s="52"/>
      <c r="F9" s="52"/>
      <c r="G9" s="52"/>
      <c r="H9" s="52"/>
      <c r="I9" s="52"/>
      <c r="J9" s="4"/>
      <c r="K9" s="4"/>
      <c r="L9" s="12"/>
      <c r="M9" s="52"/>
      <c r="N9" s="52"/>
      <c r="O9" s="52"/>
      <c r="P9" s="52"/>
      <c r="Q9" s="52"/>
      <c r="R9" s="52"/>
      <c r="S9" s="4"/>
    </row>
    <row r="10" spans="1:19" s="9" customFormat="1" ht="15" customHeight="1" x14ac:dyDescent="0.2">
      <c r="A10" s="4"/>
      <c r="B10" s="4"/>
      <c r="C10" s="12"/>
      <c r="D10" s="52"/>
      <c r="E10" s="52"/>
      <c r="F10" s="52"/>
      <c r="G10" s="52"/>
      <c r="H10" s="52"/>
      <c r="I10" s="52"/>
      <c r="J10" s="4"/>
      <c r="K10" s="4"/>
      <c r="L10" s="12"/>
      <c r="M10" s="52"/>
      <c r="N10" s="52"/>
      <c r="O10" s="52"/>
      <c r="P10" s="52"/>
      <c r="Q10" s="52"/>
      <c r="R10" s="52"/>
      <c r="S10" s="4"/>
    </row>
    <row r="11" spans="1:19" s="9" customFormat="1" ht="15" customHeight="1" x14ac:dyDescent="0.2">
      <c r="A11" s="4"/>
      <c r="B11" s="4"/>
      <c r="C11" s="12"/>
      <c r="D11" s="52"/>
      <c r="E11" s="52"/>
      <c r="F11" s="52"/>
      <c r="G11" s="52"/>
      <c r="H11" s="52"/>
      <c r="I11" s="52"/>
      <c r="J11" s="4"/>
      <c r="K11" s="4"/>
      <c r="L11" s="12"/>
      <c r="M11" s="52"/>
      <c r="N11" s="52"/>
      <c r="O11" s="52"/>
      <c r="P11" s="52"/>
      <c r="Q11" s="52"/>
      <c r="R11" s="52"/>
      <c r="S11" s="4"/>
    </row>
    <row r="12" spans="1:19" s="9" customFormat="1" ht="15" customHeight="1" x14ac:dyDescent="0.2">
      <c r="A12" s="4"/>
      <c r="B12" s="4"/>
      <c r="C12" s="12"/>
      <c r="D12" s="52"/>
      <c r="E12" s="52"/>
      <c r="F12" s="31"/>
      <c r="G12" s="52"/>
      <c r="H12" s="52"/>
      <c r="I12" s="52"/>
      <c r="J12" s="4"/>
      <c r="K12" s="4"/>
      <c r="L12" s="12"/>
      <c r="M12" s="52"/>
      <c r="N12" s="52"/>
      <c r="O12" s="31"/>
      <c r="P12" s="52"/>
      <c r="Q12" s="52"/>
      <c r="R12" s="52"/>
      <c r="S12" s="4"/>
    </row>
    <row r="13" spans="1:19" s="9" customFormat="1" ht="15" customHeight="1" x14ac:dyDescent="0.2">
      <c r="A13" s="4"/>
      <c r="B13" s="54"/>
      <c r="C13" s="12"/>
      <c r="D13" s="52"/>
      <c r="E13" s="52"/>
      <c r="F13" s="52"/>
      <c r="G13" s="52"/>
      <c r="H13" s="52"/>
      <c r="I13" s="52"/>
      <c r="J13" s="4"/>
      <c r="K13" s="54"/>
      <c r="L13" s="12"/>
      <c r="M13" s="52"/>
      <c r="N13" s="52"/>
      <c r="O13" s="52"/>
      <c r="P13" s="52"/>
      <c r="Q13" s="52"/>
      <c r="R13" s="52"/>
      <c r="S13" s="4"/>
    </row>
    <row r="14" spans="1:19" s="9" customFormat="1" ht="15" customHeight="1" x14ac:dyDescent="0.2">
      <c r="A14" s="4"/>
      <c r="B14" s="4"/>
      <c r="C14" s="12"/>
      <c r="D14" s="52"/>
      <c r="E14" s="52"/>
      <c r="F14" s="52"/>
      <c r="G14" s="52"/>
      <c r="H14" s="52"/>
      <c r="I14" s="52"/>
      <c r="J14" s="4"/>
      <c r="K14" s="4"/>
      <c r="L14" s="12"/>
      <c r="M14" s="52"/>
      <c r="N14" s="52"/>
      <c r="O14" s="52"/>
      <c r="P14" s="52"/>
      <c r="Q14" s="52"/>
      <c r="R14" s="52"/>
      <c r="S14" s="4"/>
    </row>
    <row r="15" spans="1:19" s="9" customFormat="1" ht="15" customHeight="1" x14ac:dyDescent="0.2">
      <c r="A15" s="4"/>
      <c r="B15" s="4"/>
      <c r="C15" s="12"/>
      <c r="D15" s="52"/>
      <c r="E15" s="52"/>
      <c r="F15" s="52"/>
      <c r="G15" s="52"/>
      <c r="H15" s="52"/>
      <c r="I15" s="52"/>
      <c r="J15" s="4"/>
      <c r="K15" s="4"/>
      <c r="L15" s="12"/>
      <c r="M15" s="52"/>
      <c r="N15" s="52"/>
      <c r="O15" s="52"/>
      <c r="P15" s="52"/>
      <c r="Q15" s="52"/>
      <c r="R15" s="52"/>
      <c r="S15" s="4"/>
    </row>
    <row r="16" spans="1:19" s="9" customFormat="1" ht="15" customHeight="1" x14ac:dyDescent="0.2">
      <c r="A16" s="4"/>
      <c r="B16" s="4"/>
      <c r="C16" s="12"/>
      <c r="D16" s="52"/>
      <c r="E16" s="52"/>
      <c r="F16" s="52"/>
      <c r="G16" s="52"/>
      <c r="H16" s="31"/>
      <c r="I16" s="31"/>
      <c r="J16" s="4"/>
      <c r="K16" s="4"/>
      <c r="L16" s="12"/>
      <c r="M16" s="52"/>
      <c r="N16" s="52"/>
      <c r="O16" s="52"/>
      <c r="P16" s="52"/>
      <c r="Q16" s="31"/>
      <c r="R16" s="31"/>
      <c r="S16" s="4"/>
    </row>
    <row r="17" spans="1:19" s="9" customFormat="1" ht="15" customHeight="1" x14ac:dyDescent="0.2">
      <c r="A17" s="4"/>
      <c r="B17" s="4"/>
      <c r="C17" s="12"/>
      <c r="D17" s="52"/>
      <c r="E17" s="52"/>
      <c r="F17" s="52"/>
      <c r="G17" s="31"/>
      <c r="H17" s="52"/>
      <c r="I17" s="52"/>
      <c r="J17" s="4"/>
      <c r="K17" s="4"/>
      <c r="L17" s="12"/>
      <c r="M17" s="52"/>
      <c r="N17" s="52"/>
      <c r="O17" s="52"/>
      <c r="P17" s="31"/>
      <c r="Q17" s="52"/>
      <c r="R17" s="52"/>
      <c r="S17" s="4"/>
    </row>
    <row r="18" spans="1:19" s="9" customFormat="1" ht="15" customHeight="1" x14ac:dyDescent="0.2">
      <c r="A18" s="4"/>
      <c r="B18" s="54"/>
      <c r="C18" s="12"/>
      <c r="D18" s="52"/>
      <c r="E18" s="52"/>
      <c r="F18" s="52"/>
      <c r="G18" s="52"/>
      <c r="H18" s="52"/>
      <c r="I18" s="52"/>
      <c r="J18" s="4"/>
      <c r="K18" s="54"/>
      <c r="L18" s="12"/>
      <c r="M18" s="52"/>
      <c r="N18" s="52"/>
      <c r="O18" s="52"/>
      <c r="P18" s="52"/>
      <c r="Q18" s="52"/>
      <c r="R18" s="52"/>
      <c r="S18" s="4"/>
    </row>
    <row r="19" spans="1:19" s="9" customFormat="1" ht="15" customHeight="1" x14ac:dyDescent="0.2">
      <c r="A19" s="4"/>
      <c r="B19" s="4"/>
      <c r="C19" s="12"/>
      <c r="D19" s="52"/>
      <c r="E19" s="52"/>
      <c r="F19" s="52"/>
      <c r="G19" s="52"/>
      <c r="H19" s="52"/>
      <c r="I19" s="52"/>
      <c r="J19" s="4"/>
      <c r="K19" s="4"/>
      <c r="L19" s="12"/>
      <c r="M19" s="52"/>
      <c r="N19" s="52"/>
      <c r="O19" s="52"/>
      <c r="P19" s="52"/>
      <c r="Q19" s="52"/>
      <c r="R19" s="52"/>
      <c r="S19" s="4"/>
    </row>
    <row r="20" spans="1:19" s="9" customFormat="1" ht="15" customHeight="1" x14ac:dyDescent="0.2">
      <c r="A20" s="4"/>
      <c r="B20" s="4"/>
      <c r="C20" s="12"/>
      <c r="D20" s="52"/>
      <c r="E20" s="52"/>
      <c r="F20" s="52"/>
      <c r="G20" s="52"/>
      <c r="H20" s="52"/>
      <c r="I20" s="52"/>
      <c r="J20" s="4"/>
      <c r="K20" s="4"/>
      <c r="L20" s="12"/>
      <c r="M20" s="52"/>
      <c r="N20" s="52"/>
      <c r="O20" s="52"/>
      <c r="P20" s="52"/>
      <c r="Q20" s="52"/>
      <c r="R20" s="52"/>
      <c r="S20" s="4"/>
    </row>
    <row r="21" spans="1:19" s="9" customFormat="1" ht="15" customHeight="1" x14ac:dyDescent="0.2">
      <c r="A21" s="4"/>
      <c r="B21" s="4"/>
      <c r="C21" s="12"/>
      <c r="D21" s="54"/>
      <c r="E21" s="54"/>
      <c r="F21" s="54"/>
      <c r="G21" s="54"/>
      <c r="H21" s="54"/>
      <c r="I21" s="54"/>
      <c r="J21" s="4"/>
      <c r="K21" s="4"/>
      <c r="L21" s="12"/>
      <c r="M21" s="54"/>
      <c r="N21" s="54"/>
      <c r="O21" s="54"/>
      <c r="P21" s="54"/>
      <c r="Q21" s="54"/>
      <c r="R21" s="54"/>
      <c r="S21" s="4"/>
    </row>
    <row r="22" spans="1:19" s="9" customFormat="1" ht="15" customHeight="1" x14ac:dyDescent="0.2">
      <c r="A22" s="4"/>
      <c r="B22" s="4"/>
      <c r="C22" s="12"/>
      <c r="D22" s="31"/>
      <c r="E22" s="31"/>
      <c r="F22" s="31"/>
      <c r="G22" s="31"/>
      <c r="H22" s="31"/>
      <c r="I22" s="31"/>
      <c r="J22" s="4"/>
      <c r="K22" s="32"/>
      <c r="L22" s="32"/>
      <c r="S22" s="4"/>
    </row>
    <row r="23" spans="1:19" s="9" customFormat="1" ht="15" customHeight="1" x14ac:dyDescent="0.2">
      <c r="A23" s="4"/>
      <c r="B23" s="449" t="s">
        <v>544</v>
      </c>
      <c r="C23" s="450"/>
      <c r="D23" s="450"/>
      <c r="E23" s="450"/>
      <c r="F23" s="450"/>
      <c r="G23" s="450"/>
      <c r="H23" s="451"/>
      <c r="I23" s="451"/>
      <c r="J23" s="4"/>
      <c r="K23" s="449" t="s">
        <v>545</v>
      </c>
      <c r="L23" s="450"/>
      <c r="M23" s="450"/>
      <c r="N23" s="450"/>
      <c r="O23" s="450"/>
      <c r="P23" s="450"/>
      <c r="Q23" s="451"/>
      <c r="R23" s="451"/>
      <c r="S23" s="4"/>
    </row>
    <row r="24" spans="1:19" s="9" customFormat="1" ht="15" customHeight="1" x14ac:dyDescent="0.2">
      <c r="A24" s="4"/>
      <c r="B24" s="4"/>
      <c r="C24" s="4"/>
      <c r="D24" s="54"/>
      <c r="E24" s="54"/>
      <c r="F24" s="54"/>
      <c r="G24" s="54"/>
      <c r="H24" s="54"/>
      <c r="I24" s="54"/>
      <c r="J24" s="4"/>
      <c r="K24" s="4"/>
      <c r="L24" s="4"/>
      <c r="M24" s="54"/>
      <c r="N24" s="54"/>
      <c r="O24" s="54"/>
      <c r="P24" s="54"/>
      <c r="Q24" s="54"/>
      <c r="R24" s="54"/>
      <c r="S24" s="4"/>
    </row>
    <row r="25" spans="1:19" s="9" customFormat="1" ht="15" customHeight="1" x14ac:dyDescent="0.2">
      <c r="A25" s="4"/>
      <c r="B25" s="4"/>
      <c r="C25" s="12"/>
      <c r="D25" s="134"/>
      <c r="E25" s="134"/>
      <c r="F25" s="134"/>
      <c r="G25" s="134"/>
      <c r="H25" s="134"/>
      <c r="I25" s="134"/>
      <c r="J25" s="4"/>
      <c r="K25" s="4"/>
      <c r="L25" s="12"/>
      <c r="M25" s="134"/>
      <c r="N25" s="134"/>
      <c r="O25" s="134"/>
      <c r="P25" s="134"/>
      <c r="Q25" s="134"/>
      <c r="R25" s="134"/>
      <c r="S25" s="4"/>
    </row>
    <row r="26" spans="1:19" s="9" customFormat="1" ht="15" customHeight="1" x14ac:dyDescent="0.2">
      <c r="A26" s="4"/>
      <c r="B26" s="4"/>
      <c r="C26" s="12"/>
      <c r="D26" s="52"/>
      <c r="E26" s="52"/>
      <c r="F26" s="52"/>
      <c r="G26" s="52"/>
      <c r="H26" s="52"/>
      <c r="I26" s="52"/>
      <c r="J26" s="4"/>
      <c r="K26" s="4"/>
      <c r="L26" s="12"/>
      <c r="M26" s="52"/>
      <c r="N26" s="52"/>
      <c r="O26" s="52"/>
      <c r="P26" s="52"/>
      <c r="Q26" s="52"/>
      <c r="R26" s="52"/>
      <c r="S26" s="4"/>
    </row>
    <row r="27" spans="1:19" s="9" customFormat="1" ht="15" customHeight="1" x14ac:dyDescent="0.2">
      <c r="A27" s="4"/>
      <c r="B27" s="4"/>
      <c r="C27" s="12"/>
      <c r="D27" s="52"/>
      <c r="E27" s="52"/>
      <c r="F27" s="52"/>
      <c r="G27" s="52"/>
      <c r="H27" s="52"/>
      <c r="I27" s="52"/>
      <c r="J27" s="4"/>
      <c r="K27" s="4"/>
      <c r="L27" s="12"/>
      <c r="M27" s="52"/>
      <c r="N27" s="52"/>
      <c r="O27" s="52"/>
      <c r="P27" s="52"/>
      <c r="Q27" s="52"/>
      <c r="R27" s="52"/>
      <c r="S27" s="4"/>
    </row>
    <row r="28" spans="1:19" s="9" customFormat="1" ht="15" customHeight="1" x14ac:dyDescent="0.2">
      <c r="A28" s="4"/>
      <c r="B28" s="4"/>
      <c r="C28" s="12"/>
      <c r="D28" s="52"/>
      <c r="E28" s="52"/>
      <c r="F28" s="52"/>
      <c r="G28" s="52"/>
      <c r="H28" s="52"/>
      <c r="I28" s="52"/>
      <c r="J28" s="4"/>
      <c r="K28" s="4"/>
      <c r="L28" s="12"/>
      <c r="M28" s="52"/>
      <c r="N28" s="52"/>
      <c r="O28" s="52"/>
      <c r="P28" s="52"/>
      <c r="Q28" s="52"/>
      <c r="R28" s="52"/>
      <c r="S28" s="4"/>
    </row>
    <row r="29" spans="1:19" s="9" customFormat="1" ht="15" customHeight="1" x14ac:dyDescent="0.2">
      <c r="A29" s="4"/>
      <c r="B29" s="4"/>
      <c r="C29" s="12"/>
      <c r="D29" s="52"/>
      <c r="E29" s="52"/>
      <c r="F29" s="52"/>
      <c r="G29" s="52"/>
      <c r="H29" s="52"/>
      <c r="I29" s="52"/>
      <c r="J29" s="4"/>
      <c r="K29" s="4"/>
      <c r="L29" s="12"/>
      <c r="M29" s="52"/>
      <c r="N29" s="52"/>
      <c r="O29" s="52"/>
      <c r="P29" s="52"/>
      <c r="Q29" s="52"/>
      <c r="R29" s="52"/>
      <c r="S29" s="4"/>
    </row>
    <row r="30" spans="1:19" s="9" customFormat="1" ht="15" customHeight="1" x14ac:dyDescent="0.2">
      <c r="A30" s="4"/>
      <c r="B30" s="4"/>
      <c r="C30" s="12"/>
      <c r="D30" s="52"/>
      <c r="E30" s="52"/>
      <c r="F30" s="52"/>
      <c r="G30" s="52"/>
      <c r="H30" s="52"/>
      <c r="I30" s="52"/>
      <c r="J30" s="4"/>
      <c r="K30" s="4"/>
      <c r="L30" s="12"/>
      <c r="M30" s="52"/>
      <c r="N30" s="52"/>
      <c r="O30" s="52"/>
      <c r="P30" s="52"/>
      <c r="Q30" s="52"/>
      <c r="R30" s="52"/>
      <c r="S30" s="4"/>
    </row>
    <row r="31" spans="1:19" s="9" customFormat="1" ht="15" customHeight="1" x14ac:dyDescent="0.2">
      <c r="A31" s="4"/>
      <c r="B31" s="4"/>
      <c r="C31" s="12"/>
      <c r="D31" s="52"/>
      <c r="E31" s="52"/>
      <c r="F31" s="31"/>
      <c r="G31" s="52"/>
      <c r="H31" s="52"/>
      <c r="I31" s="52"/>
      <c r="J31" s="4"/>
      <c r="K31" s="4"/>
      <c r="L31" s="12"/>
      <c r="M31" s="52"/>
      <c r="N31" s="52"/>
      <c r="O31" s="31"/>
      <c r="P31" s="52"/>
      <c r="Q31" s="52"/>
      <c r="R31" s="52"/>
      <c r="S31" s="4"/>
    </row>
    <row r="32" spans="1:19" s="9" customFormat="1" ht="15" customHeight="1" x14ac:dyDescent="0.2">
      <c r="A32" s="4"/>
      <c r="B32" s="54"/>
      <c r="C32" s="12"/>
      <c r="D32" s="52"/>
      <c r="E32" s="52"/>
      <c r="F32" s="52"/>
      <c r="G32" s="52"/>
      <c r="H32" s="52"/>
      <c r="I32" s="52"/>
      <c r="J32" s="4"/>
      <c r="K32" s="54"/>
      <c r="L32" s="12"/>
      <c r="M32" s="52"/>
      <c r="N32" s="52"/>
      <c r="O32" s="52"/>
      <c r="P32" s="52"/>
      <c r="Q32" s="52"/>
      <c r="R32" s="52"/>
      <c r="S32" s="4"/>
    </row>
    <row r="33" spans="1:19" s="9" customFormat="1" ht="15" customHeight="1" x14ac:dyDescent="0.2">
      <c r="A33" s="4"/>
      <c r="B33" s="4"/>
      <c r="C33" s="12"/>
      <c r="D33" s="52"/>
      <c r="E33" s="52"/>
      <c r="F33" s="52"/>
      <c r="G33" s="52"/>
      <c r="H33" s="52"/>
      <c r="I33" s="52"/>
      <c r="J33" s="4"/>
      <c r="K33" s="4"/>
      <c r="L33" s="12"/>
      <c r="M33" s="52"/>
      <c r="N33" s="52"/>
      <c r="O33" s="52"/>
      <c r="P33" s="52"/>
      <c r="Q33" s="52"/>
      <c r="R33" s="52"/>
      <c r="S33" s="4"/>
    </row>
    <row r="34" spans="1:19" s="9" customFormat="1" ht="15" customHeight="1" x14ac:dyDescent="0.2">
      <c r="A34" s="4"/>
      <c r="B34" s="4"/>
      <c r="C34" s="12"/>
      <c r="D34" s="52"/>
      <c r="E34" s="52"/>
      <c r="F34" s="52"/>
      <c r="G34" s="52"/>
      <c r="H34" s="52"/>
      <c r="I34" s="52"/>
      <c r="J34" s="4"/>
      <c r="K34" s="4"/>
      <c r="L34" s="12"/>
      <c r="M34" s="52"/>
      <c r="N34" s="52"/>
      <c r="O34" s="52"/>
      <c r="P34" s="52"/>
      <c r="Q34" s="52"/>
      <c r="R34" s="52"/>
      <c r="S34" s="4"/>
    </row>
    <row r="35" spans="1:19" s="9" customFormat="1" ht="15" customHeight="1" x14ac:dyDescent="0.2">
      <c r="A35" s="4"/>
      <c r="B35" s="4"/>
      <c r="C35" s="12"/>
      <c r="D35" s="52"/>
      <c r="E35" s="52"/>
      <c r="F35" s="52"/>
      <c r="G35" s="52"/>
      <c r="H35" s="31"/>
      <c r="I35" s="31"/>
      <c r="J35" s="4"/>
      <c r="K35" s="4"/>
      <c r="L35" s="12"/>
      <c r="M35" s="52"/>
      <c r="N35" s="52"/>
      <c r="O35" s="52"/>
      <c r="P35" s="52"/>
      <c r="Q35" s="31"/>
      <c r="R35" s="31"/>
      <c r="S35" s="4"/>
    </row>
    <row r="36" spans="1:19" s="9" customFormat="1" ht="15" customHeight="1" x14ac:dyDescent="0.2">
      <c r="A36" s="4"/>
      <c r="B36" s="4"/>
      <c r="C36" s="12"/>
      <c r="D36" s="52"/>
      <c r="E36" s="52"/>
      <c r="F36" s="52"/>
      <c r="G36" s="31"/>
      <c r="H36" s="52"/>
      <c r="I36" s="52"/>
      <c r="J36" s="4"/>
      <c r="K36" s="4"/>
      <c r="L36" s="12"/>
      <c r="M36" s="52"/>
      <c r="N36" s="52"/>
      <c r="O36" s="52"/>
      <c r="P36" s="31"/>
      <c r="Q36" s="52"/>
      <c r="R36" s="52"/>
      <c r="S36" s="4"/>
    </row>
    <row r="37" spans="1:19" s="9" customFormat="1" ht="15" customHeight="1" x14ac:dyDescent="0.2">
      <c r="A37" s="4"/>
      <c r="B37" s="54"/>
      <c r="C37" s="12"/>
      <c r="D37" s="52"/>
      <c r="E37" s="52"/>
      <c r="F37" s="52"/>
      <c r="G37" s="52"/>
      <c r="H37" s="52"/>
      <c r="I37" s="52"/>
      <c r="J37" s="4"/>
      <c r="K37" s="54"/>
      <c r="L37" s="12"/>
      <c r="M37" s="52"/>
      <c r="N37" s="52"/>
      <c r="O37" s="52"/>
      <c r="P37" s="52"/>
      <c r="Q37" s="52"/>
      <c r="R37" s="52"/>
      <c r="S37" s="4"/>
    </row>
    <row r="38" spans="1:19" s="9" customFormat="1" ht="15" customHeight="1" x14ac:dyDescent="0.2">
      <c r="A38" s="4"/>
      <c r="B38" s="4"/>
      <c r="C38" s="12"/>
      <c r="D38" s="52"/>
      <c r="E38" s="52"/>
      <c r="F38" s="52"/>
      <c r="G38" s="52"/>
      <c r="H38" s="52"/>
      <c r="I38" s="52"/>
      <c r="J38" s="4"/>
      <c r="K38" s="4"/>
      <c r="L38" s="12"/>
      <c r="M38" s="52"/>
      <c r="N38" s="52"/>
      <c r="O38" s="52"/>
      <c r="P38" s="52"/>
      <c r="Q38" s="52"/>
      <c r="R38" s="52"/>
      <c r="S38" s="4"/>
    </row>
    <row r="39" spans="1:19" s="9" customFormat="1" ht="15" customHeight="1" x14ac:dyDescent="0.2">
      <c r="A39" s="4"/>
      <c r="B39" s="4"/>
      <c r="C39" s="12"/>
      <c r="D39" s="52"/>
      <c r="E39" s="52"/>
      <c r="F39" s="52"/>
      <c r="G39" s="52"/>
      <c r="H39" s="52"/>
      <c r="I39" s="52"/>
      <c r="J39" s="4"/>
      <c r="K39" s="4"/>
      <c r="L39" s="12"/>
      <c r="M39" s="52"/>
      <c r="N39" s="52"/>
      <c r="O39" s="52"/>
      <c r="P39" s="52"/>
      <c r="Q39" s="52"/>
      <c r="R39" s="52"/>
      <c r="S39" s="4"/>
    </row>
    <row r="40" spans="1:19" s="9" customFormat="1" ht="15" customHeight="1" x14ac:dyDescent="0.2">
      <c r="A40" s="4"/>
      <c r="B40" s="4"/>
      <c r="C40" s="12"/>
      <c r="D40" s="54"/>
      <c r="E40" s="54"/>
      <c r="F40" s="54"/>
      <c r="G40" s="54"/>
      <c r="H40" s="54"/>
      <c r="I40" s="54"/>
      <c r="J40" s="4"/>
      <c r="K40" s="4"/>
      <c r="L40" s="12"/>
      <c r="M40" s="54"/>
      <c r="N40" s="54"/>
      <c r="O40" s="54"/>
      <c r="P40" s="54"/>
      <c r="Q40" s="54"/>
      <c r="R40" s="54"/>
      <c r="S40" s="4"/>
    </row>
    <row r="41" spans="1:19" s="9" customFormat="1" ht="15" customHeight="1" x14ac:dyDescent="0.2">
      <c r="A41" s="4"/>
      <c r="B41" s="4"/>
      <c r="C41" s="12"/>
      <c r="D41" s="31"/>
      <c r="E41" s="31"/>
      <c r="F41" s="31"/>
      <c r="G41" s="31"/>
      <c r="H41" s="31"/>
      <c r="I41" s="31"/>
      <c r="J41" s="4"/>
      <c r="K41" s="32"/>
      <c r="L41" s="32"/>
      <c r="S41" s="4"/>
    </row>
    <row r="42" spans="1:19" s="14" customFormat="1" ht="15" customHeight="1" x14ac:dyDescent="0.2">
      <c r="A42" s="137"/>
      <c r="B42" s="449" t="s">
        <v>546</v>
      </c>
      <c r="C42" s="450"/>
      <c r="D42" s="450"/>
      <c r="E42" s="450"/>
      <c r="F42" s="450"/>
      <c r="G42" s="450"/>
      <c r="H42" s="451"/>
      <c r="I42" s="451"/>
      <c r="J42" s="137"/>
      <c r="S42" s="137"/>
    </row>
    <row r="43" spans="1:19" s="9" customFormat="1" ht="15" customHeight="1" x14ac:dyDescent="0.2">
      <c r="A43" s="4"/>
      <c r="B43" s="4"/>
      <c r="C43" s="4"/>
      <c r="D43" s="54"/>
      <c r="E43" s="54"/>
      <c r="F43" s="54"/>
      <c r="G43" s="54"/>
      <c r="H43" s="54"/>
      <c r="I43" s="54"/>
      <c r="J43" s="4"/>
      <c r="S43" s="4"/>
    </row>
    <row r="44" spans="1:19" s="9" customFormat="1" ht="15" customHeight="1" x14ac:dyDescent="0.2">
      <c r="A44" s="4"/>
      <c r="B44" s="4"/>
      <c r="C44" s="12"/>
      <c r="D44" s="134"/>
      <c r="E44" s="134"/>
      <c r="F44" s="134"/>
      <c r="G44" s="134"/>
      <c r="H44" s="134"/>
      <c r="I44" s="134"/>
      <c r="J44" s="4"/>
      <c r="S44" s="4"/>
    </row>
    <row r="45" spans="1:19" s="9" customFormat="1" ht="15" customHeight="1" x14ac:dyDescent="0.2">
      <c r="A45" s="4"/>
      <c r="B45" s="4"/>
      <c r="C45" s="12"/>
      <c r="D45" s="52"/>
      <c r="E45" s="52"/>
      <c r="F45" s="52"/>
      <c r="G45" s="52"/>
      <c r="H45" s="52"/>
      <c r="I45" s="52"/>
      <c r="J45" s="4"/>
      <c r="S45" s="4"/>
    </row>
    <row r="46" spans="1:19" s="9" customFormat="1" ht="15" customHeight="1" x14ac:dyDescent="0.2">
      <c r="A46" s="4"/>
      <c r="B46" s="4"/>
      <c r="C46" s="12"/>
      <c r="D46" s="52"/>
      <c r="E46" s="52"/>
      <c r="F46" s="52"/>
      <c r="G46" s="52"/>
      <c r="H46" s="52"/>
      <c r="I46" s="52"/>
      <c r="J46" s="4"/>
      <c r="S46" s="4"/>
    </row>
    <row r="47" spans="1:19" s="9" customFormat="1" ht="15" customHeight="1" x14ac:dyDescent="0.2">
      <c r="A47" s="4"/>
      <c r="B47" s="4"/>
      <c r="C47" s="12"/>
      <c r="D47" s="52"/>
      <c r="E47" s="52"/>
      <c r="F47" s="52"/>
      <c r="G47" s="52"/>
      <c r="H47" s="52"/>
      <c r="I47" s="52"/>
      <c r="J47" s="4"/>
      <c r="S47" s="4"/>
    </row>
    <row r="48" spans="1:19" s="9" customFormat="1" ht="15" customHeight="1" x14ac:dyDescent="0.2">
      <c r="A48" s="4"/>
      <c r="B48" s="4"/>
      <c r="C48" s="12"/>
      <c r="D48" s="52"/>
      <c r="E48" s="52"/>
      <c r="F48" s="52"/>
      <c r="G48" s="52"/>
      <c r="H48" s="52"/>
      <c r="I48" s="52"/>
      <c r="J48" s="4"/>
      <c r="S48" s="4"/>
    </row>
    <row r="49" spans="1:20" s="9" customFormat="1" ht="15" customHeight="1" x14ac:dyDescent="0.2">
      <c r="A49" s="4"/>
      <c r="B49" s="4"/>
      <c r="C49" s="12"/>
      <c r="D49" s="52"/>
      <c r="E49" s="52"/>
      <c r="F49" s="52"/>
      <c r="G49" s="52"/>
      <c r="H49" s="52"/>
      <c r="I49" s="52"/>
      <c r="J49" s="4"/>
      <c r="S49" s="4"/>
    </row>
    <row r="50" spans="1:20" s="9" customFormat="1" ht="15" customHeight="1" x14ac:dyDescent="0.2">
      <c r="A50" s="4"/>
      <c r="B50" s="4"/>
      <c r="C50" s="12"/>
      <c r="D50" s="52"/>
      <c r="E50" s="52"/>
      <c r="F50" s="31"/>
      <c r="G50" s="52"/>
      <c r="H50" s="52"/>
      <c r="I50" s="52"/>
      <c r="J50" s="4"/>
      <c r="S50" s="4"/>
    </row>
    <row r="51" spans="1:20" s="9" customFormat="1" ht="15" customHeight="1" x14ac:dyDescent="0.2">
      <c r="A51" s="4"/>
      <c r="B51" s="54"/>
      <c r="C51" s="12"/>
      <c r="D51" s="52"/>
      <c r="E51" s="52"/>
      <c r="F51" s="52"/>
      <c r="G51" s="52"/>
      <c r="H51" s="52"/>
      <c r="I51" s="52"/>
      <c r="J51" s="4"/>
      <c r="S51" s="4"/>
    </row>
    <row r="52" spans="1:20" s="9" customFormat="1" ht="15" customHeight="1" x14ac:dyDescent="0.2">
      <c r="A52" s="4"/>
      <c r="B52" s="4"/>
      <c r="C52" s="12"/>
      <c r="D52" s="52"/>
      <c r="E52" s="52"/>
      <c r="F52" s="52"/>
      <c r="G52" s="52"/>
      <c r="H52" s="52"/>
      <c r="I52" s="52"/>
      <c r="J52" s="4"/>
      <c r="S52" s="4"/>
    </row>
    <row r="53" spans="1:20" s="9" customFormat="1" ht="15" customHeight="1" x14ac:dyDescent="0.2">
      <c r="A53" s="4"/>
      <c r="B53" s="4"/>
      <c r="C53" s="12"/>
      <c r="D53" s="52"/>
      <c r="E53" s="52"/>
      <c r="F53" s="52"/>
      <c r="G53" s="52"/>
      <c r="H53" s="52"/>
      <c r="I53" s="52"/>
      <c r="J53" s="4"/>
      <c r="S53" s="4"/>
    </row>
    <row r="54" spans="1:20" s="9" customFormat="1" ht="15" customHeight="1" x14ac:dyDescent="0.2">
      <c r="A54" s="4"/>
      <c r="B54" s="4"/>
      <c r="C54" s="12"/>
      <c r="D54" s="52"/>
      <c r="E54" s="52"/>
      <c r="F54" s="52"/>
      <c r="G54" s="52"/>
      <c r="H54" s="31"/>
      <c r="I54" s="31"/>
      <c r="J54" s="4"/>
      <c r="S54" s="4"/>
    </row>
    <row r="55" spans="1:20" s="9" customFormat="1" ht="15" customHeight="1" x14ac:dyDescent="0.2">
      <c r="A55" s="4"/>
      <c r="B55" s="4"/>
      <c r="C55" s="12"/>
      <c r="D55" s="52"/>
      <c r="E55" s="52"/>
      <c r="F55" s="52"/>
      <c r="G55" s="31"/>
      <c r="H55" s="52"/>
      <c r="I55" s="52"/>
      <c r="J55" s="4"/>
      <c r="S55" s="4"/>
    </row>
    <row r="56" spans="1:20" s="9" customFormat="1" ht="15" customHeight="1" x14ac:dyDescent="0.2">
      <c r="A56" s="4"/>
      <c r="B56" s="54"/>
      <c r="C56" s="12"/>
      <c r="D56" s="52"/>
      <c r="E56" s="52"/>
      <c r="F56" s="52"/>
      <c r="G56" s="52"/>
      <c r="H56" s="52"/>
      <c r="I56" s="52"/>
      <c r="J56" s="4"/>
      <c r="S56" s="4"/>
    </row>
    <row r="57" spans="1:20" s="9" customFormat="1" ht="15" customHeight="1" x14ac:dyDescent="0.2">
      <c r="A57" s="4"/>
      <c r="B57" s="4"/>
      <c r="C57" s="12"/>
      <c r="D57" s="52"/>
      <c r="E57" s="52"/>
      <c r="F57" s="52"/>
      <c r="G57" s="52"/>
      <c r="H57" s="52"/>
      <c r="I57" s="52"/>
      <c r="J57" s="4"/>
      <c r="S57" s="4"/>
    </row>
    <row r="58" spans="1:20" s="9" customFormat="1" ht="15" customHeight="1" x14ac:dyDescent="0.2">
      <c r="A58" s="4"/>
      <c r="B58" s="4"/>
      <c r="C58" s="12"/>
      <c r="D58" s="52"/>
      <c r="E58" s="52"/>
      <c r="F58" s="52"/>
      <c r="G58" s="52"/>
      <c r="H58" s="52"/>
      <c r="I58" s="52"/>
      <c r="J58" s="4"/>
      <c r="S58" s="4"/>
    </row>
    <row r="59" spans="1:20" s="9" customFormat="1" ht="15" customHeight="1" x14ac:dyDescent="0.2">
      <c r="A59" s="4"/>
      <c r="B59" s="4"/>
      <c r="C59" s="12"/>
      <c r="D59" s="54"/>
      <c r="E59" s="54"/>
      <c r="F59" s="54"/>
      <c r="G59" s="54"/>
      <c r="H59" s="54"/>
      <c r="I59" s="54"/>
      <c r="J59" s="4"/>
      <c r="S59" s="4"/>
    </row>
    <row r="60" spans="1:20" s="9" customFormat="1" ht="15" customHeight="1" x14ac:dyDescent="0.2">
      <c r="A60" s="4"/>
      <c r="B60" s="4"/>
      <c r="C60" s="12"/>
      <c r="D60" s="31"/>
      <c r="E60" s="31"/>
      <c r="F60" s="31"/>
      <c r="G60" s="31"/>
      <c r="H60" s="31"/>
      <c r="I60" s="31"/>
      <c r="J60" s="4"/>
      <c r="K60" s="32"/>
      <c r="L60" s="32"/>
      <c r="S60" s="4"/>
    </row>
    <row r="61" spans="1:20" s="9" customFormat="1" ht="15" customHeight="1" x14ac:dyDescent="0.2">
      <c r="A61" s="4"/>
      <c r="B61" s="4"/>
      <c r="C61" s="12"/>
      <c r="D61" s="31"/>
      <c r="E61" s="31"/>
      <c r="F61" s="31"/>
      <c r="G61" s="31"/>
      <c r="H61" s="31"/>
      <c r="I61" s="31"/>
      <c r="J61" s="4"/>
      <c r="K61" s="32"/>
      <c r="L61" s="32"/>
      <c r="S61" s="4"/>
    </row>
    <row r="62" spans="1:20" s="139" customFormat="1" ht="13.5" customHeight="1" x14ac:dyDescent="0.2">
      <c r="C62" s="139">
        <v>2008</v>
      </c>
      <c r="D62" s="139">
        <v>2009</v>
      </c>
      <c r="E62" s="139">
        <v>2010</v>
      </c>
      <c r="F62" s="139">
        <v>2011</v>
      </c>
      <c r="G62" s="139">
        <v>2012</v>
      </c>
      <c r="H62" s="139">
        <v>2013</v>
      </c>
      <c r="I62" s="139">
        <v>2014</v>
      </c>
      <c r="J62" s="139">
        <v>2015</v>
      </c>
      <c r="K62" s="139">
        <v>2016</v>
      </c>
      <c r="L62" s="139">
        <v>2017</v>
      </c>
      <c r="M62" s="139">
        <v>2018</v>
      </c>
      <c r="N62" s="139">
        <v>2019</v>
      </c>
      <c r="O62" s="139">
        <v>2020</v>
      </c>
      <c r="P62" s="139">
        <v>2021</v>
      </c>
      <c r="Q62" s="139">
        <v>2022</v>
      </c>
      <c r="R62" s="139">
        <v>2023</v>
      </c>
      <c r="S62" s="139">
        <v>2024</v>
      </c>
      <c r="T62" s="139" t="s">
        <v>658</v>
      </c>
    </row>
    <row r="63" spans="1:20" s="139" customFormat="1" ht="15" customHeight="1" x14ac:dyDescent="0.2">
      <c r="B63" s="141" t="s">
        <v>547</v>
      </c>
      <c r="C63" s="199" t="e">
        <f>生産性!#REF!</f>
        <v>#REF!</v>
      </c>
      <c r="D63" s="199" t="e">
        <f>生産性!#REF!</f>
        <v>#REF!</v>
      </c>
      <c r="E63" s="199" t="e">
        <f>生産性!#REF!</f>
        <v>#REF!</v>
      </c>
      <c r="F63" s="199" t="e">
        <f>生産性!#REF!</f>
        <v>#REF!</v>
      </c>
      <c r="G63" s="199" t="e">
        <f>生産性!#REF!</f>
        <v>#REF!</v>
      </c>
      <c r="H63" s="199" t="e">
        <f>生産性!#REF!</f>
        <v>#REF!</v>
      </c>
      <c r="I63" s="199">
        <f>生産性!D17</f>
        <v>32500</v>
      </c>
      <c r="J63" s="199">
        <f>生産性!E17</f>
        <v>30485</v>
      </c>
      <c r="K63" s="199">
        <f>生産性!F17</f>
        <v>29792</v>
      </c>
      <c r="L63" s="199">
        <f>生産性!G17</f>
        <v>31024</v>
      </c>
      <c r="M63" s="199">
        <f>生産性!H17</f>
        <v>30393</v>
      </c>
      <c r="N63" s="199">
        <f>生産性!I17</f>
        <v>23641</v>
      </c>
      <c r="O63" s="199">
        <f>生産性!J17</f>
        <v>23560</v>
      </c>
      <c r="P63" s="199">
        <f>生産性!K17</f>
        <v>22499</v>
      </c>
      <c r="Q63" s="199">
        <f>生産性!L17</f>
        <v>23218</v>
      </c>
      <c r="R63" s="199">
        <f>生産性!M17</f>
        <v>23952</v>
      </c>
      <c r="S63" s="199">
        <f>生産性!N17</f>
        <v>23864</v>
      </c>
      <c r="T63" s="199">
        <f>生産性!O17</f>
        <v>25500</v>
      </c>
    </row>
    <row r="64" spans="1:20" s="139" customFormat="1" ht="10.5" customHeight="1" x14ac:dyDescent="0.2">
      <c r="B64" s="141" t="s">
        <v>548</v>
      </c>
      <c r="C64" s="146" t="e">
        <f>生産性!#REF!</f>
        <v>#REF!</v>
      </c>
      <c r="D64" s="146" t="e">
        <f>生産性!#REF!</f>
        <v>#REF!</v>
      </c>
      <c r="E64" s="146" t="e">
        <f>生産性!#REF!</f>
        <v>#REF!</v>
      </c>
      <c r="F64" s="146" t="e">
        <f>生産性!#REF!</f>
        <v>#REF!</v>
      </c>
      <c r="G64" s="146" t="e">
        <f>生産性!#REF!</f>
        <v>#REF!</v>
      </c>
      <c r="H64" s="146" t="e">
        <f>生産性!#REF!</f>
        <v>#REF!</v>
      </c>
      <c r="I64" s="146">
        <f>生産性!D8</f>
        <v>51.6</v>
      </c>
      <c r="J64" s="146">
        <f>生産性!E8</f>
        <v>24</v>
      </c>
      <c r="K64" s="146">
        <f>生産性!F8</f>
        <v>24.3</v>
      </c>
      <c r="L64" s="146">
        <f>生産性!G8</f>
        <v>26.2</v>
      </c>
      <c r="M64" s="146">
        <f>生産性!H8</f>
        <v>30.8</v>
      </c>
      <c r="N64" s="146">
        <f>生産性!I8</f>
        <v>30.4</v>
      </c>
      <c r="O64" s="146">
        <f>生産性!J8</f>
        <v>31.6</v>
      </c>
      <c r="P64" s="146">
        <f>生産性!K8</f>
        <v>31.4</v>
      </c>
      <c r="Q64" s="146">
        <f>生産性!L8</f>
        <v>32.9</v>
      </c>
      <c r="R64" s="146">
        <f>生産性!M8</f>
        <v>33.9</v>
      </c>
      <c r="S64" s="146">
        <f>生産性!N8</f>
        <v>32.4</v>
      </c>
      <c r="T64" s="146">
        <f>生産性!O8</f>
        <v>0</v>
      </c>
    </row>
    <row r="65" spans="2:20" s="139" customFormat="1" ht="13.5" customHeight="1" x14ac:dyDescent="0.2">
      <c r="B65" s="139" t="s">
        <v>549</v>
      </c>
      <c r="C65" s="408" t="e">
        <f>生産性!#REF!</f>
        <v>#REF!</v>
      </c>
      <c r="D65" s="408" t="e">
        <f>生産性!#REF!</f>
        <v>#REF!</v>
      </c>
      <c r="E65" s="408" t="e">
        <f>生産性!#REF!</f>
        <v>#REF!</v>
      </c>
      <c r="F65" s="408" t="e">
        <f>生産性!#REF!</f>
        <v>#REF!</v>
      </c>
      <c r="G65" s="408" t="e">
        <f>生産性!#REF!</f>
        <v>#REF!</v>
      </c>
      <c r="H65" s="408" t="e">
        <f>生産性!#REF!</f>
        <v>#REF!</v>
      </c>
      <c r="I65" s="408">
        <f>生産性!D18</f>
        <v>7680</v>
      </c>
      <c r="J65" s="408">
        <f>生産性!E18</f>
        <v>515</v>
      </c>
      <c r="K65" s="408">
        <f>生産性!F18</f>
        <v>8299</v>
      </c>
      <c r="L65" s="408">
        <f>生産性!G18</f>
        <v>9944</v>
      </c>
      <c r="M65" s="408">
        <f>生産性!H18</f>
        <v>10536</v>
      </c>
      <c r="N65" s="408">
        <f>生産性!I18</f>
        <v>8674</v>
      </c>
      <c r="O65" s="408">
        <f>生産性!J18</f>
        <v>9295</v>
      </c>
      <c r="P65" s="408">
        <f>生産性!K18</f>
        <v>9528</v>
      </c>
      <c r="Q65" s="408">
        <f>生産性!L18</f>
        <v>10020</v>
      </c>
      <c r="R65" s="408">
        <f>生産性!M18</f>
        <v>9266</v>
      </c>
      <c r="S65" s="408">
        <f>生産性!N18</f>
        <v>7292</v>
      </c>
      <c r="T65" s="408" t="str">
        <f>生産性!O18</f>
        <v>-</v>
      </c>
    </row>
    <row r="66" spans="2:20" s="139" customFormat="1" ht="10.5" customHeight="1" x14ac:dyDescent="0.2">
      <c r="B66" s="139" t="s">
        <v>550</v>
      </c>
      <c r="C66" s="147" t="e">
        <f>生産性!#REF!</f>
        <v>#REF!</v>
      </c>
      <c r="D66" s="147" t="e">
        <f>生産性!#REF!</f>
        <v>#REF!</v>
      </c>
      <c r="E66" s="147" t="e">
        <f>生産性!#REF!</f>
        <v>#REF!</v>
      </c>
      <c r="F66" s="147" t="e">
        <f>生産性!#REF!</f>
        <v>#REF!</v>
      </c>
      <c r="G66" s="147" t="e">
        <f>生産性!#REF!</f>
        <v>#REF!</v>
      </c>
      <c r="H66" s="147" t="e">
        <f>生産性!#REF!</f>
        <v>#REF!</v>
      </c>
      <c r="I66" s="147">
        <f>生産性!D9</f>
        <v>12.2</v>
      </c>
      <c r="J66" s="147">
        <f>生産性!E9</f>
        <v>0.4</v>
      </c>
      <c r="K66" s="147">
        <f>生産性!F9</f>
        <v>6.7</v>
      </c>
      <c r="L66" s="147">
        <f>生産性!G9</f>
        <v>8.4</v>
      </c>
      <c r="M66" s="147">
        <f>生産性!H9</f>
        <v>10.6</v>
      </c>
      <c r="N66" s="147">
        <f>生産性!I9</f>
        <v>11.1</v>
      </c>
      <c r="O66" s="147">
        <f>生産性!J9</f>
        <v>12.4</v>
      </c>
      <c r="P66" s="147">
        <f>生産性!K9</f>
        <v>13.3</v>
      </c>
      <c r="Q66" s="147">
        <f>生産性!L9</f>
        <v>14.2</v>
      </c>
      <c r="R66" s="147">
        <f>生産性!M9</f>
        <v>13.1</v>
      </c>
      <c r="S66" s="147">
        <f>生産性!N9</f>
        <v>9.9</v>
      </c>
      <c r="T66" s="147">
        <f>生産性!O9</f>
        <v>0</v>
      </c>
    </row>
    <row r="67" spans="2:20" s="139" customFormat="1" ht="13.5" customHeight="1" x14ac:dyDescent="0.2">
      <c r="B67" s="141" t="s">
        <v>551</v>
      </c>
      <c r="C67" s="199" t="e">
        <f>生産性!#REF!</f>
        <v>#REF!</v>
      </c>
      <c r="D67" s="199" t="e">
        <f>生産性!#REF!</f>
        <v>#REF!</v>
      </c>
      <c r="E67" s="199" t="e">
        <f>生産性!#REF!</f>
        <v>#REF!</v>
      </c>
      <c r="F67" s="199" t="e">
        <f>生産性!#REF!</f>
        <v>#REF!</v>
      </c>
      <c r="G67" s="199" t="e">
        <f>生産性!#REF!</f>
        <v>#REF!</v>
      </c>
      <c r="H67" s="199" t="e">
        <f>生産性!#REF!</f>
        <v>#REF!</v>
      </c>
      <c r="I67" s="199">
        <f>生産性!D19</f>
        <v>3335</v>
      </c>
      <c r="J67" s="199">
        <f>生産性!E19</f>
        <v>-4123</v>
      </c>
      <c r="K67" s="199">
        <f>生産性!F19</f>
        <v>2654</v>
      </c>
      <c r="L67" s="199">
        <f>生産性!G19</f>
        <v>3351</v>
      </c>
      <c r="M67" s="199">
        <f>生産性!H19</f>
        <v>4362</v>
      </c>
      <c r="N67" s="199">
        <f>生産性!I19</f>
        <v>2332</v>
      </c>
      <c r="O67" s="199">
        <f>生産性!J19</f>
        <v>3449</v>
      </c>
      <c r="P67" s="199">
        <f>生産性!K19</f>
        <v>2989</v>
      </c>
      <c r="Q67" s="199">
        <f>生産性!L19</f>
        <v>2916</v>
      </c>
      <c r="R67" s="199">
        <f>生産性!M19</f>
        <v>2183</v>
      </c>
      <c r="S67" s="199">
        <f>生産性!N19</f>
        <v>1024</v>
      </c>
      <c r="T67" s="199">
        <f>生産性!O19</f>
        <v>2200</v>
      </c>
    </row>
    <row r="68" spans="2:20" s="139" customFormat="1" ht="9.6" x14ac:dyDescent="0.2">
      <c r="B68" s="141" t="s">
        <v>552</v>
      </c>
      <c r="C68" s="146" t="e">
        <f>生産性!#REF!</f>
        <v>#REF!</v>
      </c>
      <c r="D68" s="146" t="e">
        <f>生産性!#REF!</f>
        <v>#REF!</v>
      </c>
      <c r="E68" s="146" t="e">
        <f>生産性!#REF!</f>
        <v>#REF!</v>
      </c>
      <c r="F68" s="146" t="e">
        <f>生産性!#REF!</f>
        <v>#REF!</v>
      </c>
      <c r="G68" s="146" t="e">
        <f>生産性!#REF!</f>
        <v>#REF!</v>
      </c>
      <c r="H68" s="146" t="e">
        <f>生産性!#REF!</f>
        <v>#REF!</v>
      </c>
      <c r="I68" s="146">
        <f>生産性!D10</f>
        <v>5.3</v>
      </c>
      <c r="J68" s="146">
        <f>生産性!E10</f>
        <v>-3.2</v>
      </c>
      <c r="K68" s="146">
        <f>生産性!F10</f>
        <v>2.1</v>
      </c>
      <c r="L68" s="146">
        <f>生産性!G10</f>
        <v>2.8</v>
      </c>
      <c r="M68" s="146">
        <f>生産性!H10</f>
        <v>4.4000000000000004</v>
      </c>
      <c r="N68" s="146">
        <f>生産性!I10</f>
        <v>3</v>
      </c>
      <c r="O68" s="146">
        <f>生産性!J10</f>
        <v>4.5999999999999996</v>
      </c>
      <c r="P68" s="146">
        <f>生産性!K10</f>
        <v>4.0999999999999996</v>
      </c>
      <c r="Q68" s="146">
        <f>生産性!L10</f>
        <v>4.0999999999999996</v>
      </c>
      <c r="R68" s="146">
        <f>生産性!M10</f>
        <v>3</v>
      </c>
      <c r="S68" s="146">
        <f>生産性!N10</f>
        <v>1.3</v>
      </c>
      <c r="T68" s="146">
        <f>生産性!O10</f>
        <v>0</v>
      </c>
    </row>
    <row r="69" spans="2:20" s="139" customFormat="1" ht="9.6" x14ac:dyDescent="0.2">
      <c r="B69" s="139" t="s">
        <v>553</v>
      </c>
      <c r="C69" s="408" t="e">
        <f>生産性!#REF!</f>
        <v>#REF!</v>
      </c>
      <c r="D69" s="408" t="e">
        <f>生産性!#REF!</f>
        <v>#REF!</v>
      </c>
      <c r="E69" s="408" t="e">
        <f>生産性!#REF!</f>
        <v>#REF!</v>
      </c>
      <c r="F69" s="408" t="e">
        <f>生産性!#REF!</f>
        <v>#REF!</v>
      </c>
      <c r="G69" s="408" t="e">
        <f>生産性!#REF!</f>
        <v>#REF!</v>
      </c>
      <c r="H69" s="408" t="e">
        <f>生産性!#REF!</f>
        <v>#REF!</v>
      </c>
      <c r="I69" s="408">
        <f>生産性!D20</f>
        <v>3350</v>
      </c>
      <c r="J69" s="408">
        <f>生産性!E20</f>
        <v>-4081</v>
      </c>
      <c r="K69" s="408">
        <f>生産性!F20</f>
        <v>2569</v>
      </c>
      <c r="L69" s="408">
        <f>生産性!G20</f>
        <v>3177</v>
      </c>
      <c r="M69" s="408">
        <f>生産性!H20</f>
        <v>4341</v>
      </c>
      <c r="N69" s="408">
        <f>生産性!I20</f>
        <v>2345</v>
      </c>
      <c r="O69" s="408">
        <f>生産性!J20</f>
        <v>3488</v>
      </c>
      <c r="P69" s="408">
        <f>生産性!K20</f>
        <v>3003</v>
      </c>
      <c r="Q69" s="408">
        <f>生産性!L20</f>
        <v>2943</v>
      </c>
      <c r="R69" s="408">
        <f>生産性!M20</f>
        <v>2223</v>
      </c>
      <c r="S69" s="408">
        <f>生産性!N20</f>
        <v>1072</v>
      </c>
      <c r="T69" s="408">
        <f>生産性!O20</f>
        <v>2200</v>
      </c>
    </row>
    <row r="70" spans="2:20" s="139" customFormat="1" ht="9.6" x14ac:dyDescent="0.2">
      <c r="B70" s="139" t="s">
        <v>554</v>
      </c>
      <c r="C70" s="147" t="e">
        <f>生産性!#REF!</f>
        <v>#REF!</v>
      </c>
      <c r="D70" s="147" t="e">
        <f>生産性!#REF!</f>
        <v>#REF!</v>
      </c>
      <c r="E70" s="147" t="e">
        <f>生産性!#REF!</f>
        <v>#REF!</v>
      </c>
      <c r="F70" s="147" t="e">
        <f>生産性!#REF!</f>
        <v>#REF!</v>
      </c>
      <c r="G70" s="147" t="e">
        <f>生産性!#REF!</f>
        <v>#REF!</v>
      </c>
      <c r="H70" s="147" t="e">
        <f>生産性!#REF!</f>
        <v>#REF!</v>
      </c>
      <c r="I70" s="147">
        <f>生産性!D11</f>
        <v>5.3</v>
      </c>
      <c r="J70" s="147">
        <f>生産性!E11</f>
        <v>-3.2</v>
      </c>
      <c r="K70" s="147">
        <f>生産性!F11</f>
        <v>2.1</v>
      </c>
      <c r="L70" s="147">
        <f>生産性!G11</f>
        <v>2.6</v>
      </c>
      <c r="M70" s="147">
        <f>生産性!H11</f>
        <v>4.4000000000000004</v>
      </c>
      <c r="N70" s="147">
        <f>生産性!I11</f>
        <v>3</v>
      </c>
      <c r="O70" s="147">
        <f>生産性!J11</f>
        <v>4.5999999999999996</v>
      </c>
      <c r="P70" s="147">
        <f>生産性!K11</f>
        <v>4.2</v>
      </c>
      <c r="Q70" s="147">
        <f>生産性!L11</f>
        <v>4.0999999999999996</v>
      </c>
      <c r="R70" s="147">
        <f>生産性!M11</f>
        <v>3.1</v>
      </c>
      <c r="S70" s="147">
        <f>生産性!N11</f>
        <v>1.4</v>
      </c>
      <c r="T70" s="147">
        <f>生産性!O11</f>
        <v>0</v>
      </c>
    </row>
    <row r="71" spans="2:20" s="139" customFormat="1" ht="9.6" x14ac:dyDescent="0.2">
      <c r="B71" s="141" t="s">
        <v>555</v>
      </c>
      <c r="C71" s="199" t="e">
        <f>生産性!#REF!</f>
        <v>#REF!</v>
      </c>
      <c r="D71" s="199" t="e">
        <f>生産性!#REF!</f>
        <v>#REF!</v>
      </c>
      <c r="E71" s="199" t="e">
        <f>生産性!#REF!</f>
        <v>#REF!</v>
      </c>
      <c r="F71" s="199" t="e">
        <f>生産性!#REF!</f>
        <v>#REF!</v>
      </c>
      <c r="G71" s="199" t="e">
        <f>生産性!#REF!</f>
        <v>#REF!</v>
      </c>
      <c r="H71" s="199" t="e">
        <f>生産性!#REF!</f>
        <v>#REF!</v>
      </c>
      <c r="I71" s="199">
        <f>生産性!D21</f>
        <v>1863</v>
      </c>
      <c r="J71" s="199">
        <f>生産性!E21</f>
        <v>-4707</v>
      </c>
      <c r="K71" s="199">
        <f>生産性!F21</f>
        <v>-6094</v>
      </c>
      <c r="L71" s="199">
        <f>生産性!G21</f>
        <v>2366</v>
      </c>
      <c r="M71" s="199">
        <f>生産性!H21</f>
        <v>4315</v>
      </c>
      <c r="N71" s="199">
        <f>生産性!I21</f>
        <v>2034</v>
      </c>
      <c r="O71" s="199">
        <f>生産性!J21</f>
        <v>1099</v>
      </c>
      <c r="P71" s="199">
        <f>生産性!K21</f>
        <v>2460</v>
      </c>
      <c r="Q71" s="199">
        <f>生産性!L21</f>
        <v>2051</v>
      </c>
      <c r="R71" s="199">
        <f>生産性!M21</f>
        <v>1440</v>
      </c>
      <c r="S71" s="199">
        <f>生産性!N21</f>
        <v>603</v>
      </c>
      <c r="T71" s="199">
        <f>生産性!O21</f>
        <v>1500</v>
      </c>
    </row>
    <row r="72" spans="2:20" s="139" customFormat="1" ht="9.6" x14ac:dyDescent="0.2">
      <c r="B72" s="141" t="s">
        <v>556</v>
      </c>
      <c r="C72" s="146" t="e">
        <f>生産性!#REF!</f>
        <v>#REF!</v>
      </c>
      <c r="D72" s="146" t="e">
        <f>生産性!#REF!</f>
        <v>#REF!</v>
      </c>
      <c r="E72" s="146" t="e">
        <f>生産性!#REF!</f>
        <v>#REF!</v>
      </c>
      <c r="F72" s="146" t="e">
        <f>生産性!#REF!</f>
        <v>#REF!</v>
      </c>
      <c r="G72" s="146" t="e">
        <f>生産性!#REF!</f>
        <v>#REF!</v>
      </c>
      <c r="H72" s="146" t="e">
        <f>生産性!#REF!</f>
        <v>#REF!</v>
      </c>
      <c r="I72" s="146">
        <f>生産性!D12</f>
        <v>2.9</v>
      </c>
      <c r="J72" s="146">
        <f>生産性!E12</f>
        <v>-3.7</v>
      </c>
      <c r="K72" s="146">
        <f>生産性!F12</f>
        <v>-4.9000000000000004</v>
      </c>
      <c r="L72" s="146">
        <f>生産性!G12</f>
        <v>1.9</v>
      </c>
      <c r="M72" s="146">
        <f>生産性!H12</f>
        <v>4.3</v>
      </c>
      <c r="N72" s="146">
        <f>生産性!I12</f>
        <v>2.6</v>
      </c>
      <c r="O72" s="146">
        <f>生産性!J12</f>
        <v>1.4</v>
      </c>
      <c r="P72" s="146">
        <f>生産性!K12</f>
        <v>3.4</v>
      </c>
      <c r="Q72" s="146">
        <f>生産性!L12</f>
        <v>2.9</v>
      </c>
      <c r="R72" s="146">
        <f>生産性!M12</f>
        <v>2</v>
      </c>
      <c r="S72" s="146">
        <f>生産性!N12</f>
        <v>0.8</v>
      </c>
      <c r="T72" s="146">
        <f>生産性!O12</f>
        <v>0</v>
      </c>
    </row>
    <row r="73" spans="2:20" s="139" customFormat="1" ht="9.6" x14ac:dyDescent="0.2"/>
    <row r="74" spans="2:20" s="139" customFormat="1" ht="9.6" x14ac:dyDescent="0.2"/>
    <row r="75" spans="2:20" s="139" customFormat="1" ht="9.6" x14ac:dyDescent="0.2"/>
    <row r="76" spans="2:20" s="138" customFormat="1" ht="9.6" x14ac:dyDescent="0.2"/>
    <row r="77" spans="2:20" s="138" customFormat="1" ht="9.6" x14ac:dyDescent="0.2"/>
    <row r="78" spans="2:20" s="138" customFormat="1" ht="9.6" x14ac:dyDescent="0.2"/>
    <row r="79" spans="2:20" s="138" customFormat="1" ht="9.6" x14ac:dyDescent="0.2"/>
    <row r="80" spans="2:20" s="138" customFormat="1" ht="9.6" x14ac:dyDescent="0.2"/>
    <row r="81" s="138" customFormat="1" ht="9.6" x14ac:dyDescent="0.2"/>
    <row r="82" s="138" customFormat="1" ht="9.6" x14ac:dyDescent="0.2"/>
    <row r="83" s="138" customFormat="1" ht="9.6" x14ac:dyDescent="0.2"/>
  </sheetData>
  <phoneticPr fontId="2"/>
  <pageMargins left="0.31496062992125984" right="0.11811023622047245" top="0.98425196850393704" bottom="0.51181102362204722" header="0.51181102362204722" footer="0.51181102362204722"/>
  <pageSetup paperSize="9" scale="57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70C0"/>
    <pageSetUpPr fitToPage="1"/>
  </sheetPr>
  <dimension ref="A1:T66"/>
  <sheetViews>
    <sheetView showGridLines="0" view="pageBreakPreview" zoomScaleNormal="100" zoomScaleSheetLayoutView="100" workbookViewId="0">
      <selection activeCell="P29" sqref="P29"/>
    </sheetView>
  </sheetViews>
  <sheetFormatPr defaultColWidth="9" defaultRowHeight="13.2" x14ac:dyDescent="0.2"/>
  <cols>
    <col min="1" max="1" width="2.6640625" style="5" customWidth="1"/>
    <col min="2" max="2" width="12.88671875" style="5" customWidth="1"/>
    <col min="3" max="9" width="9" style="5" customWidth="1"/>
    <col min="10" max="10" width="5.6640625" style="5" customWidth="1"/>
    <col min="11" max="12" width="9" style="5" customWidth="1"/>
    <col min="13" max="18" width="9" style="5"/>
    <col min="19" max="19" width="7.6640625" style="5" bestFit="1" customWidth="1"/>
    <col min="20" max="16384" width="9" style="5"/>
  </cols>
  <sheetData>
    <row r="1" spans="1:19" ht="13.5" customHeight="1" x14ac:dyDescent="0.2"/>
    <row r="2" spans="1:19" ht="15.6" x14ac:dyDescent="0.2">
      <c r="A2" s="418"/>
      <c r="B2" s="448"/>
      <c r="C2" s="418"/>
      <c r="D2" s="418"/>
      <c r="E2" s="418"/>
      <c r="F2" s="418"/>
      <c r="G2" s="418"/>
      <c r="H2" s="418"/>
      <c r="I2" s="418"/>
      <c r="J2" s="418"/>
      <c r="K2" s="418"/>
      <c r="L2" s="418"/>
      <c r="M2" s="418"/>
      <c r="N2" s="418"/>
      <c r="O2" s="418"/>
      <c r="P2" s="418"/>
      <c r="Q2" s="418"/>
      <c r="R2" s="418"/>
      <c r="S2" s="418"/>
    </row>
    <row r="3" spans="1:19" ht="22.5" customHeight="1" x14ac:dyDescent="0.2">
      <c r="A3" s="6"/>
      <c r="B3" s="7"/>
      <c r="C3" s="6"/>
      <c r="D3" s="6"/>
      <c r="E3" s="6"/>
      <c r="F3" s="6"/>
      <c r="G3" s="6"/>
      <c r="H3" s="6"/>
      <c r="I3" s="6"/>
      <c r="J3" s="6"/>
      <c r="K3" s="6"/>
      <c r="L3" s="6"/>
      <c r="S3" s="6"/>
    </row>
    <row r="4" spans="1:19" s="14" customFormat="1" ht="15" customHeight="1" x14ac:dyDescent="0.2">
      <c r="A4" s="137"/>
      <c r="B4" s="449" t="s">
        <v>557</v>
      </c>
      <c r="C4" s="450"/>
      <c r="D4" s="450"/>
      <c r="E4" s="450"/>
      <c r="F4" s="450"/>
      <c r="G4" s="450"/>
      <c r="H4" s="451"/>
      <c r="I4" s="451"/>
      <c r="J4" s="137"/>
      <c r="K4" s="449" t="s">
        <v>558</v>
      </c>
      <c r="L4" s="450"/>
      <c r="M4" s="450"/>
      <c r="N4" s="450"/>
      <c r="O4" s="450"/>
      <c r="P4" s="450"/>
      <c r="Q4" s="451"/>
      <c r="R4" s="451"/>
      <c r="S4" s="137"/>
    </row>
    <row r="5" spans="1:19" s="9" customFormat="1" ht="15" customHeight="1" x14ac:dyDescent="0.2">
      <c r="A5" s="4"/>
      <c r="B5" s="4"/>
      <c r="C5" s="4"/>
      <c r="D5" s="54"/>
      <c r="E5" s="54"/>
      <c r="F5" s="54"/>
      <c r="G5" s="54"/>
      <c r="H5" s="54"/>
      <c r="I5" s="54"/>
      <c r="J5" s="4"/>
      <c r="K5" s="55"/>
      <c r="L5" s="55"/>
      <c r="S5" s="4"/>
    </row>
    <row r="6" spans="1:19" s="9" customFormat="1" ht="15" customHeight="1" x14ac:dyDescent="0.2">
      <c r="A6" s="4"/>
      <c r="B6" s="4"/>
      <c r="C6" s="12"/>
      <c r="D6" s="134"/>
      <c r="E6" s="134"/>
      <c r="F6" s="134"/>
      <c r="G6" s="134"/>
      <c r="H6" s="134"/>
      <c r="I6" s="134"/>
      <c r="J6" s="4"/>
      <c r="K6" s="135"/>
      <c r="L6" s="135"/>
      <c r="S6" s="4"/>
    </row>
    <row r="7" spans="1:19" s="9" customFormat="1" ht="15" customHeight="1" x14ac:dyDescent="0.2">
      <c r="A7" s="4"/>
      <c r="B7" s="4"/>
      <c r="C7" s="12"/>
      <c r="D7" s="52"/>
      <c r="E7" s="52"/>
      <c r="F7" s="52"/>
      <c r="G7" s="52"/>
      <c r="H7" s="52"/>
      <c r="I7" s="52"/>
      <c r="J7" s="4"/>
      <c r="K7" s="53"/>
      <c r="L7" s="53"/>
      <c r="S7" s="4"/>
    </row>
    <row r="8" spans="1:19" s="9" customFormat="1" ht="15" customHeight="1" x14ac:dyDescent="0.2">
      <c r="A8" s="4"/>
      <c r="B8" s="4"/>
      <c r="C8" s="12"/>
      <c r="D8" s="52"/>
      <c r="E8" s="52"/>
      <c r="F8" s="52"/>
      <c r="G8" s="52"/>
      <c r="H8" s="52"/>
      <c r="I8" s="52"/>
      <c r="J8" s="4"/>
      <c r="K8" s="53"/>
      <c r="L8" s="53"/>
      <c r="S8" s="4"/>
    </row>
    <row r="9" spans="1:19" s="9" customFormat="1" ht="15" customHeight="1" x14ac:dyDescent="0.2">
      <c r="A9" s="4"/>
      <c r="B9" s="4"/>
      <c r="C9" s="12"/>
      <c r="D9" s="52"/>
      <c r="E9" s="52"/>
      <c r="F9" s="52"/>
      <c r="G9" s="52"/>
      <c r="H9" s="52"/>
      <c r="I9" s="52"/>
      <c r="J9" s="4"/>
      <c r="K9" s="53"/>
      <c r="L9" s="53"/>
      <c r="S9" s="4"/>
    </row>
    <row r="10" spans="1:19" s="9" customFormat="1" ht="15" customHeight="1" x14ac:dyDescent="0.2">
      <c r="A10" s="4"/>
      <c r="B10" s="4"/>
      <c r="C10" s="12"/>
      <c r="D10" s="52"/>
      <c r="E10" s="52"/>
      <c r="F10" s="52"/>
      <c r="G10" s="52"/>
      <c r="H10" s="52"/>
      <c r="I10" s="52"/>
      <c r="J10" s="4"/>
      <c r="K10" s="53"/>
      <c r="L10" s="53"/>
      <c r="S10" s="4"/>
    </row>
    <row r="11" spans="1:19" s="9" customFormat="1" ht="15" customHeight="1" x14ac:dyDescent="0.2">
      <c r="A11" s="4"/>
      <c r="B11" s="4"/>
      <c r="C11" s="12"/>
      <c r="D11" s="52"/>
      <c r="E11" s="52"/>
      <c r="F11" s="52"/>
      <c r="G11" s="52"/>
      <c r="H11" s="52"/>
      <c r="I11" s="52"/>
      <c r="J11" s="4"/>
      <c r="K11" s="53"/>
      <c r="L11" s="32"/>
      <c r="S11" s="4"/>
    </row>
    <row r="12" spans="1:19" s="9" customFormat="1" ht="15" customHeight="1" x14ac:dyDescent="0.2">
      <c r="A12" s="4"/>
      <c r="B12" s="4"/>
      <c r="C12" s="12"/>
      <c r="D12" s="52"/>
      <c r="E12" s="52"/>
      <c r="F12" s="31"/>
      <c r="G12" s="52"/>
      <c r="H12" s="52"/>
      <c r="I12" s="52"/>
      <c r="J12" s="4"/>
      <c r="K12" s="53"/>
      <c r="L12" s="53"/>
      <c r="M12" s="136"/>
      <c r="S12" s="4"/>
    </row>
    <row r="13" spans="1:19" s="9" customFormat="1" ht="15" customHeight="1" x14ac:dyDescent="0.2">
      <c r="A13" s="4"/>
      <c r="B13" s="54"/>
      <c r="C13" s="12"/>
      <c r="D13" s="52"/>
      <c r="E13" s="52"/>
      <c r="F13" s="52"/>
      <c r="G13" s="52"/>
      <c r="H13" s="52"/>
      <c r="I13" s="52"/>
      <c r="J13" s="4"/>
      <c r="K13" s="53"/>
      <c r="L13" s="53"/>
      <c r="S13" s="4"/>
    </row>
    <row r="14" spans="1:19" s="9" customFormat="1" ht="15" customHeight="1" x14ac:dyDescent="0.2">
      <c r="A14" s="4"/>
      <c r="B14" s="4"/>
      <c r="C14" s="12"/>
      <c r="D14" s="52"/>
      <c r="E14" s="52"/>
      <c r="F14" s="52"/>
      <c r="G14" s="52"/>
      <c r="H14" s="52"/>
      <c r="I14" s="52"/>
      <c r="J14" s="4"/>
      <c r="K14" s="53"/>
      <c r="L14" s="53"/>
      <c r="S14" s="4"/>
    </row>
    <row r="15" spans="1:19" s="9" customFormat="1" ht="15" customHeight="1" x14ac:dyDescent="0.2">
      <c r="A15" s="4"/>
      <c r="B15" s="4"/>
      <c r="C15" s="12"/>
      <c r="D15" s="52"/>
      <c r="E15" s="52"/>
      <c r="F15" s="52"/>
      <c r="G15" s="52"/>
      <c r="H15" s="52"/>
      <c r="I15" s="52"/>
      <c r="J15" s="4"/>
      <c r="K15" s="53"/>
      <c r="L15" s="53"/>
      <c r="S15" s="4"/>
    </row>
    <row r="16" spans="1:19" s="9" customFormat="1" ht="15" customHeight="1" x14ac:dyDescent="0.2">
      <c r="A16" s="4"/>
      <c r="B16" s="4"/>
      <c r="C16" s="12"/>
      <c r="D16" s="52"/>
      <c r="E16" s="52"/>
      <c r="F16" s="52"/>
      <c r="G16" s="52"/>
      <c r="H16" s="31"/>
      <c r="I16" s="31"/>
      <c r="J16" s="4"/>
      <c r="K16" s="32"/>
      <c r="L16" s="32"/>
      <c r="S16" s="4"/>
    </row>
    <row r="17" spans="1:19" s="9" customFormat="1" ht="15" customHeight="1" x14ac:dyDescent="0.2">
      <c r="A17" s="4"/>
      <c r="B17" s="4"/>
      <c r="C17" s="12"/>
      <c r="D17" s="52"/>
      <c r="E17" s="52"/>
      <c r="F17" s="52"/>
      <c r="G17" s="31"/>
      <c r="H17" s="52"/>
      <c r="I17" s="52"/>
      <c r="J17" s="4"/>
      <c r="K17" s="53"/>
      <c r="L17" s="53"/>
      <c r="S17" s="4"/>
    </row>
    <row r="18" spans="1:19" s="9" customFormat="1" ht="15" customHeight="1" x14ac:dyDescent="0.2">
      <c r="A18" s="4"/>
      <c r="B18" s="54"/>
      <c r="C18" s="12"/>
      <c r="D18" s="52"/>
      <c r="E18" s="52"/>
      <c r="F18" s="52"/>
      <c r="G18" s="52"/>
      <c r="H18" s="52"/>
      <c r="I18" s="52"/>
      <c r="J18" s="4"/>
      <c r="K18" s="53"/>
      <c r="L18" s="53"/>
      <c r="S18" s="4"/>
    </row>
    <row r="19" spans="1:19" s="9" customFormat="1" ht="15" customHeight="1" x14ac:dyDescent="0.2">
      <c r="A19" s="4"/>
      <c r="B19" s="4"/>
      <c r="C19" s="12"/>
      <c r="D19" s="52"/>
      <c r="E19" s="52"/>
      <c r="F19" s="52"/>
      <c r="G19" s="52"/>
      <c r="H19" s="52"/>
      <c r="I19" s="52"/>
      <c r="J19" s="4"/>
      <c r="K19" s="53"/>
      <c r="L19" s="53"/>
      <c r="S19" s="4"/>
    </row>
    <row r="20" spans="1:19" s="9" customFormat="1" ht="15" customHeight="1" x14ac:dyDescent="0.2">
      <c r="A20" s="4"/>
      <c r="B20" s="4"/>
      <c r="C20" s="12"/>
      <c r="D20" s="52"/>
      <c r="E20" s="52"/>
      <c r="F20" s="52"/>
      <c r="G20" s="52"/>
      <c r="H20" s="52"/>
      <c r="I20" s="52"/>
      <c r="J20" s="4"/>
      <c r="K20" s="53"/>
      <c r="L20" s="53"/>
      <c r="S20" s="4"/>
    </row>
    <row r="21" spans="1:19" s="9" customFormat="1" ht="15" customHeight="1" x14ac:dyDescent="0.2">
      <c r="A21" s="4"/>
      <c r="B21" s="4"/>
      <c r="C21" s="12"/>
      <c r="D21" s="54"/>
      <c r="E21" s="54"/>
      <c r="F21" s="54"/>
      <c r="G21" s="54"/>
      <c r="H21" s="54"/>
      <c r="I21" s="54"/>
      <c r="J21" s="4"/>
      <c r="K21" s="55"/>
      <c r="L21" s="55"/>
      <c r="S21" s="4"/>
    </row>
    <row r="22" spans="1:19" s="9" customFormat="1" ht="15" customHeight="1" x14ac:dyDescent="0.2">
      <c r="A22" s="4"/>
      <c r="B22" s="4"/>
      <c r="C22" s="12"/>
      <c r="D22" s="31"/>
      <c r="E22" s="31"/>
      <c r="F22" s="31"/>
      <c r="G22" s="31"/>
      <c r="H22" s="31"/>
      <c r="I22" s="31"/>
      <c r="J22" s="4"/>
      <c r="K22" s="32"/>
      <c r="L22" s="32"/>
      <c r="S22" s="4"/>
    </row>
    <row r="23" spans="1:19" s="9" customFormat="1" ht="15" customHeight="1" x14ac:dyDescent="0.2">
      <c r="A23" s="4"/>
      <c r="B23" s="4"/>
      <c r="C23" s="12"/>
      <c r="D23" s="31"/>
      <c r="E23" s="31"/>
      <c r="F23" s="31"/>
      <c r="G23" s="31"/>
      <c r="H23" s="31"/>
      <c r="I23" s="31"/>
      <c r="J23" s="4"/>
      <c r="K23" s="32"/>
      <c r="L23" s="32"/>
      <c r="S23" s="4"/>
    </row>
    <row r="24" spans="1:19" s="14" customFormat="1" ht="15" customHeight="1" x14ac:dyDescent="0.2">
      <c r="A24" s="137"/>
      <c r="B24" s="449" t="s">
        <v>559</v>
      </c>
      <c r="C24" s="450"/>
      <c r="D24" s="450"/>
      <c r="E24" s="450"/>
      <c r="F24" s="450"/>
      <c r="G24" s="450"/>
      <c r="H24" s="451"/>
      <c r="I24" s="451"/>
      <c r="J24" s="137"/>
      <c r="K24" s="449" t="s">
        <v>560</v>
      </c>
      <c r="L24" s="450"/>
      <c r="M24" s="450"/>
      <c r="N24" s="450"/>
      <c r="O24" s="450"/>
      <c r="P24" s="450"/>
      <c r="Q24" s="451"/>
      <c r="R24" s="451"/>
      <c r="S24" s="137"/>
    </row>
    <row r="25" spans="1:19" s="9" customFormat="1" ht="15" customHeight="1" x14ac:dyDescent="0.2">
      <c r="A25" s="4"/>
      <c r="B25" s="4"/>
      <c r="C25" s="4"/>
      <c r="D25" s="54"/>
      <c r="E25" s="54"/>
      <c r="F25" s="54"/>
      <c r="G25" s="54"/>
      <c r="H25" s="54"/>
      <c r="I25" s="54"/>
      <c r="J25" s="4"/>
      <c r="K25" s="55"/>
      <c r="L25" s="55"/>
      <c r="S25" s="4"/>
    </row>
    <row r="26" spans="1:19" s="9" customFormat="1" ht="15" customHeight="1" x14ac:dyDescent="0.2">
      <c r="A26" s="4"/>
      <c r="B26" s="4"/>
      <c r="C26" s="12"/>
      <c r="D26" s="134"/>
      <c r="E26" s="134"/>
      <c r="F26" s="134"/>
      <c r="G26" s="134"/>
      <c r="H26" s="134"/>
      <c r="I26" s="134"/>
      <c r="J26" s="4"/>
      <c r="K26" s="135"/>
      <c r="L26" s="135"/>
      <c r="S26" s="4"/>
    </row>
    <row r="27" spans="1:19" s="9" customFormat="1" ht="15" customHeight="1" x14ac:dyDescent="0.2">
      <c r="A27" s="4"/>
      <c r="B27" s="4"/>
      <c r="C27" s="12"/>
      <c r="D27" s="52"/>
      <c r="E27" s="52"/>
      <c r="F27" s="52"/>
      <c r="G27" s="52"/>
      <c r="H27" s="52"/>
      <c r="I27" s="52"/>
      <c r="J27" s="4"/>
      <c r="K27" s="53"/>
      <c r="L27" s="53"/>
      <c r="S27" s="4"/>
    </row>
    <row r="28" spans="1:19" s="9" customFormat="1" ht="15" customHeight="1" x14ac:dyDescent="0.2">
      <c r="A28" s="4"/>
      <c r="B28" s="4"/>
      <c r="C28" s="12"/>
      <c r="D28" s="52"/>
      <c r="E28" s="52"/>
      <c r="F28" s="52"/>
      <c r="G28" s="52"/>
      <c r="H28" s="52"/>
      <c r="I28" s="52"/>
      <c r="J28" s="4"/>
      <c r="K28" s="53"/>
      <c r="L28" s="53"/>
      <c r="S28" s="4"/>
    </row>
    <row r="29" spans="1:19" s="9" customFormat="1" ht="15" customHeight="1" x14ac:dyDescent="0.2">
      <c r="A29" s="4"/>
      <c r="B29" s="4"/>
      <c r="C29" s="12"/>
      <c r="D29" s="52"/>
      <c r="E29" s="52"/>
      <c r="F29" s="52"/>
      <c r="G29" s="52"/>
      <c r="H29" s="52"/>
      <c r="I29" s="52"/>
      <c r="J29" s="4"/>
      <c r="K29" s="53"/>
      <c r="L29" s="53"/>
      <c r="S29" s="4"/>
    </row>
    <row r="30" spans="1:19" s="9" customFormat="1" ht="15" customHeight="1" x14ac:dyDescent="0.2">
      <c r="A30" s="4"/>
      <c r="B30" s="4"/>
      <c r="C30" s="12"/>
      <c r="D30" s="52"/>
      <c r="E30" s="52"/>
      <c r="F30" s="52"/>
      <c r="G30" s="52"/>
      <c r="H30" s="52"/>
      <c r="I30" s="52"/>
      <c r="J30" s="4"/>
      <c r="K30" s="53"/>
      <c r="L30" s="53"/>
      <c r="S30" s="4"/>
    </row>
    <row r="31" spans="1:19" s="9" customFormat="1" ht="15" customHeight="1" x14ac:dyDescent="0.2">
      <c r="A31" s="4"/>
      <c r="B31" s="4"/>
      <c r="C31" s="12"/>
      <c r="D31" s="52"/>
      <c r="E31" s="52"/>
      <c r="F31" s="52"/>
      <c r="G31" s="52"/>
      <c r="H31" s="52"/>
      <c r="I31" s="52"/>
      <c r="J31" s="4"/>
      <c r="K31" s="53"/>
      <c r="L31" s="32"/>
      <c r="S31" s="4"/>
    </row>
    <row r="32" spans="1:19" s="9" customFormat="1" ht="15" customHeight="1" x14ac:dyDescent="0.2">
      <c r="A32" s="4"/>
      <c r="B32" s="4"/>
      <c r="C32" s="12"/>
      <c r="D32" s="52"/>
      <c r="E32" s="52"/>
      <c r="F32" s="31"/>
      <c r="G32" s="52"/>
      <c r="H32" s="52"/>
      <c r="I32" s="52"/>
      <c r="J32" s="4"/>
      <c r="K32" s="53"/>
      <c r="L32" s="53"/>
      <c r="M32" s="136"/>
      <c r="S32" s="4"/>
    </row>
    <row r="33" spans="1:20" s="9" customFormat="1" ht="15" customHeight="1" x14ac:dyDescent="0.2">
      <c r="A33" s="4"/>
      <c r="B33" s="54"/>
      <c r="C33" s="12"/>
      <c r="D33" s="52"/>
      <c r="E33" s="52"/>
      <c r="F33" s="52"/>
      <c r="G33" s="52"/>
      <c r="H33" s="52"/>
      <c r="I33" s="52"/>
      <c r="J33" s="4"/>
      <c r="K33" s="53"/>
      <c r="L33" s="53"/>
      <c r="S33" s="4"/>
    </row>
    <row r="34" spans="1:20" s="9" customFormat="1" ht="15" customHeight="1" x14ac:dyDescent="0.2">
      <c r="A34" s="4"/>
      <c r="B34" s="4"/>
      <c r="C34" s="12"/>
      <c r="D34" s="52"/>
      <c r="E34" s="52"/>
      <c r="F34" s="52"/>
      <c r="G34" s="52"/>
      <c r="H34" s="52"/>
      <c r="I34" s="52"/>
      <c r="J34" s="4"/>
      <c r="K34" s="53"/>
      <c r="L34" s="53"/>
      <c r="S34" s="4"/>
    </row>
    <row r="35" spans="1:20" s="9" customFormat="1" ht="15" customHeight="1" x14ac:dyDescent="0.2">
      <c r="A35" s="4"/>
      <c r="B35" s="4"/>
      <c r="C35" s="12"/>
      <c r="D35" s="52"/>
      <c r="E35" s="52"/>
      <c r="F35" s="52"/>
      <c r="G35" s="52"/>
      <c r="H35" s="52"/>
      <c r="I35" s="52"/>
      <c r="J35" s="4"/>
      <c r="K35" s="53"/>
      <c r="L35" s="53"/>
      <c r="S35" s="4"/>
    </row>
    <row r="36" spans="1:20" s="9" customFormat="1" ht="15" customHeight="1" x14ac:dyDescent="0.2">
      <c r="A36" s="4"/>
      <c r="B36" s="4"/>
      <c r="C36" s="12"/>
      <c r="D36" s="52"/>
      <c r="E36" s="52"/>
      <c r="F36" s="52"/>
      <c r="G36" s="52"/>
      <c r="H36" s="31"/>
      <c r="I36" s="31"/>
      <c r="J36" s="4"/>
      <c r="K36" s="32"/>
      <c r="L36" s="32"/>
      <c r="S36" s="4"/>
    </row>
    <row r="37" spans="1:20" s="9" customFormat="1" ht="15" customHeight="1" x14ac:dyDescent="0.2">
      <c r="A37" s="4"/>
      <c r="B37" s="4"/>
      <c r="C37" s="12"/>
      <c r="D37" s="52"/>
      <c r="E37" s="52"/>
      <c r="F37" s="52"/>
      <c r="G37" s="31"/>
      <c r="H37" s="52"/>
      <c r="I37" s="52"/>
      <c r="J37" s="4"/>
      <c r="K37" s="53"/>
      <c r="L37" s="53"/>
      <c r="S37" s="4"/>
    </row>
    <row r="38" spans="1:20" s="9" customFormat="1" ht="15" customHeight="1" x14ac:dyDescent="0.2">
      <c r="A38" s="4"/>
      <c r="B38" s="54"/>
      <c r="C38" s="12"/>
      <c r="D38" s="52"/>
      <c r="E38" s="52"/>
      <c r="F38" s="52"/>
      <c r="G38" s="52"/>
      <c r="H38" s="52"/>
      <c r="I38" s="52"/>
      <c r="J38" s="4"/>
      <c r="K38" s="53"/>
      <c r="L38" s="53"/>
      <c r="S38" s="4"/>
    </row>
    <row r="39" spans="1:20" s="9" customFormat="1" ht="15" customHeight="1" x14ac:dyDescent="0.2">
      <c r="A39" s="4"/>
      <c r="B39" s="4"/>
      <c r="C39" s="12"/>
      <c r="D39" s="52"/>
      <c r="E39" s="52"/>
      <c r="F39" s="52"/>
      <c r="G39" s="52"/>
      <c r="H39" s="52"/>
      <c r="I39" s="52"/>
      <c r="J39" s="4"/>
      <c r="K39" s="53"/>
      <c r="L39" s="53"/>
      <c r="S39" s="4"/>
    </row>
    <row r="40" spans="1:20" s="9" customFormat="1" ht="15" customHeight="1" x14ac:dyDescent="0.2">
      <c r="A40" s="4"/>
      <c r="B40" s="4"/>
      <c r="C40" s="12"/>
      <c r="D40" s="52"/>
      <c r="E40" s="52"/>
      <c r="F40" s="52"/>
      <c r="G40" s="52"/>
      <c r="H40" s="52"/>
      <c r="I40" s="52"/>
      <c r="J40" s="4"/>
      <c r="K40" s="53"/>
      <c r="L40" s="53"/>
      <c r="S40" s="4"/>
    </row>
    <row r="41" spans="1:20" s="9" customFormat="1" ht="15" customHeight="1" x14ac:dyDescent="0.2">
      <c r="A41" s="4"/>
      <c r="B41" s="4"/>
      <c r="C41" s="12"/>
      <c r="D41" s="54"/>
      <c r="E41" s="54"/>
      <c r="F41" s="54"/>
      <c r="G41" s="54"/>
      <c r="H41" s="54"/>
      <c r="I41" s="54"/>
      <c r="J41" s="4"/>
      <c r="K41" s="55"/>
      <c r="L41" s="55"/>
      <c r="S41" s="4"/>
    </row>
    <row r="42" spans="1:20" s="9" customFormat="1" ht="15" customHeight="1" x14ac:dyDescent="0.2">
      <c r="A42" s="4"/>
      <c r="B42" s="4"/>
      <c r="C42" s="12"/>
      <c r="D42" s="31"/>
      <c r="E42" s="31"/>
      <c r="F42" s="31"/>
      <c r="G42" s="31"/>
      <c r="H42" s="31"/>
      <c r="I42" s="31"/>
      <c r="J42" s="4"/>
      <c r="K42" s="32"/>
      <c r="L42" s="32"/>
      <c r="S42" s="4"/>
    </row>
    <row r="43" spans="1:20" s="9" customFormat="1" ht="15" customHeight="1" x14ac:dyDescent="0.2">
      <c r="A43" s="4"/>
      <c r="B43" s="4"/>
      <c r="C43" s="12"/>
      <c r="D43" s="31"/>
      <c r="E43" s="31"/>
      <c r="F43" s="31"/>
      <c r="G43" s="31"/>
      <c r="H43" s="31"/>
      <c r="I43" s="31"/>
      <c r="J43" s="4"/>
      <c r="K43" s="32"/>
      <c r="L43" s="32"/>
      <c r="S43" s="4"/>
    </row>
    <row r="44" spans="1:20" s="139" customFormat="1" ht="15" customHeight="1" x14ac:dyDescent="0.2">
      <c r="C44" s="157" t="e">
        <f>連PL!#REF!</f>
        <v>#REF!</v>
      </c>
      <c r="D44" s="157" t="e">
        <f>連PL!#REF!</f>
        <v>#REF!</v>
      </c>
      <c r="E44" s="157" t="e">
        <f>連PL!#REF!</f>
        <v>#REF!</v>
      </c>
      <c r="F44" s="157" t="e">
        <f>連PL!#REF!</f>
        <v>#REF!</v>
      </c>
      <c r="G44" s="157" t="e">
        <f>連PL!#REF!</f>
        <v>#REF!</v>
      </c>
      <c r="H44" s="157">
        <v>2014</v>
      </c>
      <c r="I44" s="157">
        <v>2015</v>
      </c>
      <c r="J44" s="157">
        <v>2016</v>
      </c>
      <c r="K44" s="157">
        <v>2017</v>
      </c>
      <c r="L44" s="157">
        <v>2018</v>
      </c>
      <c r="M44" s="157">
        <v>2019</v>
      </c>
      <c r="N44" s="157">
        <v>2020</v>
      </c>
      <c r="O44" s="157">
        <v>2021</v>
      </c>
      <c r="P44" s="157">
        <v>2022</v>
      </c>
      <c r="Q44" s="157">
        <v>2023</v>
      </c>
      <c r="R44" s="157">
        <v>2024</v>
      </c>
      <c r="S44" s="157" t="s">
        <v>659</v>
      </c>
      <c r="T44" s="157"/>
    </row>
    <row r="45" spans="1:20" s="139" customFormat="1" ht="15" customHeight="1" x14ac:dyDescent="0.2">
      <c r="B45" s="141" t="s">
        <v>561</v>
      </c>
      <c r="C45" s="199" t="e">
        <f>連PL!#REF!</f>
        <v>#REF!</v>
      </c>
      <c r="D45" s="199" t="e">
        <f>連PL!#REF!</f>
        <v>#REF!</v>
      </c>
      <c r="E45" s="199" t="e">
        <f>連PL!#REF!</f>
        <v>#REF!</v>
      </c>
      <c r="F45" s="199" t="e">
        <f>連PL!#REF!</f>
        <v>#REF!</v>
      </c>
      <c r="G45" s="199" t="e">
        <f>連PL!#REF!</f>
        <v>#REF!</v>
      </c>
      <c r="H45" s="199">
        <f>連PL!D8</f>
        <v>32500</v>
      </c>
      <c r="I45" s="199">
        <f>連PL!E8</f>
        <v>30485</v>
      </c>
      <c r="J45" s="199">
        <f>連PL!F8</f>
        <v>29792</v>
      </c>
      <c r="K45" s="199">
        <f>連PL!G8</f>
        <v>31024</v>
      </c>
      <c r="L45" s="199">
        <f>連PL!H8</f>
        <v>30393</v>
      </c>
      <c r="M45" s="199">
        <f>連PL!I8</f>
        <v>23641</v>
      </c>
      <c r="N45" s="199">
        <f>連PL!J8</f>
        <v>23560</v>
      </c>
      <c r="O45" s="199">
        <f>連PL!K8</f>
        <v>22499</v>
      </c>
      <c r="P45" s="199">
        <f>連PL!L8</f>
        <v>23218</v>
      </c>
      <c r="Q45" s="199">
        <f>連PL!M8</f>
        <v>23952</v>
      </c>
      <c r="R45" s="199">
        <f>連PL!N8</f>
        <v>23864</v>
      </c>
      <c r="S45" s="199">
        <f>連PL!O8</f>
        <v>25500</v>
      </c>
      <c r="T45" s="199"/>
    </row>
    <row r="46" spans="1:20" s="139" customFormat="1" ht="15" customHeight="1" x14ac:dyDescent="0.2">
      <c r="B46" s="200" t="s">
        <v>562</v>
      </c>
      <c r="C46" s="142" t="e">
        <f>収益性!#REF!</f>
        <v>#REF!</v>
      </c>
      <c r="D46" s="142" t="e">
        <f>収益性!#REF!</f>
        <v>#REF!</v>
      </c>
      <c r="E46" s="142" t="e">
        <f>収益性!#REF!</f>
        <v>#REF!</v>
      </c>
      <c r="F46" s="142" t="e">
        <f>収益性!#REF!</f>
        <v>#REF!</v>
      </c>
      <c r="G46" s="142" t="e">
        <f>収益性!#REF!</f>
        <v>#REF!</v>
      </c>
      <c r="H46" s="142">
        <f>収益性!D16</f>
        <v>0.23632139045237205</v>
      </c>
      <c r="I46" s="142">
        <f>収益性!E16</f>
        <v>1.6921081206192391E-2</v>
      </c>
      <c r="J46" s="142">
        <f>収益性!F16</f>
        <v>0.27856648274409734</v>
      </c>
      <c r="K46" s="142">
        <f>収益性!G16</f>
        <v>0.32053934198351802</v>
      </c>
      <c r="L46" s="142">
        <f>収益性!H16</f>
        <v>0.34667331541973428</v>
      </c>
      <c r="M46" s="142">
        <f>収益性!I16</f>
        <v>0.36692096428370508</v>
      </c>
      <c r="N46" s="142">
        <f>収益性!J16</f>
        <v>0.39452083702322793</v>
      </c>
      <c r="O46" s="142">
        <f>収益性!K16</f>
        <v>0.42348781699852517</v>
      </c>
      <c r="P46" s="142">
        <f>収益性!L16</f>
        <v>0.43155561925849828</v>
      </c>
      <c r="Q46" s="142">
        <f>収益性!M16</f>
        <v>0.38685063716490065</v>
      </c>
      <c r="R46" s="142">
        <f>収益性!N16</f>
        <v>0.30558988984830598</v>
      </c>
      <c r="S46" s="142" t="str">
        <f>収益性!O16</f>
        <v>-</v>
      </c>
      <c r="T46" s="142"/>
    </row>
    <row r="47" spans="1:20" s="139" customFormat="1" ht="15" customHeight="1" x14ac:dyDescent="0.2">
      <c r="B47" s="139" t="s">
        <v>183</v>
      </c>
      <c r="C47" s="143" t="e">
        <f>連PL!#REF!</f>
        <v>#REF!</v>
      </c>
      <c r="D47" s="143" t="e">
        <f>連PL!#REF!</f>
        <v>#REF!</v>
      </c>
      <c r="E47" s="143" t="e">
        <f>連PL!#REF!</f>
        <v>#REF!</v>
      </c>
      <c r="F47" s="143" t="e">
        <f>連PL!#REF!</f>
        <v>#REF!</v>
      </c>
      <c r="G47" s="143" t="e">
        <f>連PL!#REF!</f>
        <v>#REF!</v>
      </c>
      <c r="H47" s="143">
        <f>連PL!D12</f>
        <v>3335</v>
      </c>
      <c r="I47" s="143">
        <f>連PL!E12</f>
        <v>-4123</v>
      </c>
      <c r="J47" s="143">
        <f>連PL!F12</f>
        <v>2654</v>
      </c>
      <c r="K47" s="143">
        <f>連PL!G12</f>
        <v>3351</v>
      </c>
      <c r="L47" s="143">
        <f>連PL!H12</f>
        <v>4362</v>
      </c>
      <c r="M47" s="143">
        <f>連PL!I12</f>
        <v>2332</v>
      </c>
      <c r="N47" s="143">
        <f>連PL!J12</f>
        <v>3449</v>
      </c>
      <c r="O47" s="143">
        <f>連PL!K12</f>
        <v>2989</v>
      </c>
      <c r="P47" s="143">
        <f>連PL!L12</f>
        <v>2916</v>
      </c>
      <c r="Q47" s="143">
        <f>連PL!M12</f>
        <v>2183</v>
      </c>
      <c r="R47" s="143">
        <f>連PL!N12</f>
        <v>1024</v>
      </c>
      <c r="S47" s="143">
        <f>連PL!O12</f>
        <v>2200</v>
      </c>
      <c r="T47" s="143"/>
    </row>
    <row r="48" spans="1:20" s="139" customFormat="1" ht="15" customHeight="1" x14ac:dyDescent="0.2">
      <c r="B48" s="201" t="s">
        <v>563</v>
      </c>
      <c r="C48" s="140" t="e">
        <f>収益性!#REF!</f>
        <v>#REF!</v>
      </c>
      <c r="D48" s="140" t="e">
        <f>収益性!#REF!</f>
        <v>#REF!</v>
      </c>
      <c r="E48" s="140" t="e">
        <f>収益性!#REF!</f>
        <v>#REF!</v>
      </c>
      <c r="F48" s="140" t="e">
        <f>収益性!#REF!</f>
        <v>#REF!</v>
      </c>
      <c r="G48" s="140" t="e">
        <f>収益性!#REF!</f>
        <v>#REF!</v>
      </c>
      <c r="H48" s="140">
        <f>収益性!D17</f>
        <v>0.10261568264996324</v>
      </c>
      <c r="I48" s="140">
        <f>収益性!E17</f>
        <v>-0.13527152082483335</v>
      </c>
      <c r="J48" s="140">
        <f>収益性!F17</f>
        <v>8.9096419331777268E-2</v>
      </c>
      <c r="K48" s="140">
        <f>収益性!G17</f>
        <v>0.10804232267367407</v>
      </c>
      <c r="L48" s="140">
        <f>収益性!H17</f>
        <v>0.14352979233931909</v>
      </c>
      <c r="M48" s="140">
        <f>収益性!I17</f>
        <v>9.8680672492839946E-2</v>
      </c>
      <c r="N48" s="140">
        <f>収益性!J17</f>
        <v>0.14640415286789327</v>
      </c>
      <c r="O48" s="140">
        <f>収益性!K17</f>
        <v>0.13284795412408676</v>
      </c>
      <c r="P48" s="140">
        <f>収益性!L17</f>
        <v>0.12559149058081262</v>
      </c>
      <c r="Q48" s="140">
        <f>収益性!M17</f>
        <v>9.1165067537333583E-2</v>
      </c>
      <c r="R48" s="140">
        <f>収益性!N17</f>
        <v>4.2927691266917256E-2</v>
      </c>
      <c r="S48" s="140">
        <f>収益性!O17</f>
        <v>8.6274509803921567E-2</v>
      </c>
      <c r="T48" s="140"/>
    </row>
    <row r="49" spans="2:20" s="139" customFormat="1" ht="15" customHeight="1" x14ac:dyDescent="0.2">
      <c r="B49" s="141" t="s">
        <v>184</v>
      </c>
      <c r="C49" s="145" t="e">
        <f>連PL!#REF!</f>
        <v>#REF!</v>
      </c>
      <c r="D49" s="145" t="e">
        <f>連PL!#REF!</f>
        <v>#REF!</v>
      </c>
      <c r="E49" s="145" t="e">
        <f>連PL!#REF!</f>
        <v>#REF!</v>
      </c>
      <c r="F49" s="145" t="e">
        <f>連PL!#REF!</f>
        <v>#REF!</v>
      </c>
      <c r="G49" s="145" t="e">
        <f>連PL!#REF!</f>
        <v>#REF!</v>
      </c>
      <c r="H49" s="145">
        <f>連PL!D15</f>
        <v>3350</v>
      </c>
      <c r="I49" s="145">
        <f>連PL!E15</f>
        <v>-4081</v>
      </c>
      <c r="J49" s="145">
        <f>連PL!F15</f>
        <v>2569</v>
      </c>
      <c r="K49" s="145">
        <f>連PL!G15</f>
        <v>3177</v>
      </c>
      <c r="L49" s="145">
        <f>連PL!H15</f>
        <v>4341</v>
      </c>
      <c r="M49" s="145">
        <f>連PL!I15</f>
        <v>2345</v>
      </c>
      <c r="N49" s="145">
        <f>連PL!J15</f>
        <v>3488</v>
      </c>
      <c r="O49" s="145">
        <f>連PL!K15</f>
        <v>3003</v>
      </c>
      <c r="P49" s="145">
        <f>連PL!L15</f>
        <v>2943</v>
      </c>
      <c r="Q49" s="145">
        <f>連PL!M15</f>
        <v>2223</v>
      </c>
      <c r="R49" s="145">
        <f>連PL!N15</f>
        <v>1072</v>
      </c>
      <c r="S49" s="145">
        <f>連PL!O15</f>
        <v>2200</v>
      </c>
      <c r="T49" s="145"/>
    </row>
    <row r="50" spans="2:20" s="139" customFormat="1" ht="15" customHeight="1" x14ac:dyDescent="0.2">
      <c r="B50" s="200" t="s">
        <v>564</v>
      </c>
      <c r="C50" s="142" t="e">
        <f>収益性!#REF!</f>
        <v>#REF!</v>
      </c>
      <c r="D50" s="142" t="e">
        <f>収益性!#REF!</f>
        <v>#REF!</v>
      </c>
      <c r="E50" s="142" t="e">
        <f>収益性!#REF!</f>
        <v>#REF!</v>
      </c>
      <c r="F50" s="142" t="e">
        <f>収益性!#REF!</f>
        <v>#REF!</v>
      </c>
      <c r="G50" s="142" t="e">
        <f>収益性!#REF!</f>
        <v>#REF!</v>
      </c>
      <c r="H50" s="142">
        <f>収益性!D18</f>
        <v>0.10307859693863658</v>
      </c>
      <c r="I50" s="142">
        <f>収益性!E18</f>
        <v>-0.1339002035276953</v>
      </c>
      <c r="J50" s="142">
        <f>収益性!F18</f>
        <v>8.6251066575132207E-2</v>
      </c>
      <c r="K50" s="142">
        <f>収益性!G18</f>
        <v>0.10241609474053152</v>
      </c>
      <c r="L50" s="142">
        <f>収益性!H18</f>
        <v>0.14284550509515651</v>
      </c>
      <c r="M50" s="142">
        <f>収益性!I18</f>
        <v>9.9228647480985824E-2</v>
      </c>
      <c r="N50" s="142">
        <f>収益性!J18</f>
        <v>0.14805769252888601</v>
      </c>
      <c r="O50" s="142">
        <f>収益性!K18</f>
        <v>0.1334941682492089</v>
      </c>
      <c r="P50" s="142">
        <f>収益性!L18</f>
        <v>0.12677699124359215</v>
      </c>
      <c r="Q50" s="142">
        <f>収益性!M18</f>
        <v>9.2823201738283415E-2</v>
      </c>
      <c r="R50" s="142">
        <f>収益性!N18</f>
        <v>4.4952038164295806E-2</v>
      </c>
      <c r="S50" s="142">
        <f>収益性!O18</f>
        <v>8.6274509803921567E-2</v>
      </c>
      <c r="T50" s="142"/>
    </row>
    <row r="51" spans="2:20" s="139" customFormat="1" ht="15" customHeight="1" x14ac:dyDescent="0.2">
      <c r="B51" s="139" t="s">
        <v>186</v>
      </c>
      <c r="C51" s="143" t="e">
        <f>連PL!#REF!</f>
        <v>#REF!</v>
      </c>
      <c r="D51" s="143" t="e">
        <f>連PL!#REF!</f>
        <v>#REF!</v>
      </c>
      <c r="E51" s="143" t="e">
        <f>連PL!#REF!</f>
        <v>#REF!</v>
      </c>
      <c r="F51" s="143" t="e">
        <f>連PL!#REF!</f>
        <v>#REF!</v>
      </c>
      <c r="G51" s="143" t="e">
        <f>連PL!#REF!</f>
        <v>#REF!</v>
      </c>
      <c r="H51" s="143">
        <f>連PL!D25</f>
        <v>1863</v>
      </c>
      <c r="I51" s="143">
        <f>連PL!E25</f>
        <v>-4707</v>
      </c>
      <c r="J51" s="143">
        <f>連PL!F25</f>
        <v>-6094</v>
      </c>
      <c r="K51" s="143">
        <f>連PL!G25</f>
        <v>2366</v>
      </c>
      <c r="L51" s="143">
        <f>連PL!H25</f>
        <v>4315</v>
      </c>
      <c r="M51" s="143">
        <f>連PL!I25</f>
        <v>2034</v>
      </c>
      <c r="N51" s="143">
        <f>連PL!J25</f>
        <v>1099</v>
      </c>
      <c r="O51" s="143">
        <f>連PL!K25</f>
        <v>2460</v>
      </c>
      <c r="P51" s="143">
        <f>連PL!L25</f>
        <v>2051</v>
      </c>
      <c r="Q51" s="143">
        <f>連PL!M25</f>
        <v>1440</v>
      </c>
      <c r="R51" s="143">
        <f>連PL!N25</f>
        <v>603</v>
      </c>
      <c r="S51" s="143">
        <f>連PL!O25</f>
        <v>1500</v>
      </c>
      <c r="T51" s="143"/>
    </row>
    <row r="52" spans="2:20" s="139" customFormat="1" ht="15" customHeight="1" x14ac:dyDescent="0.2">
      <c r="B52" s="201" t="s">
        <v>565</v>
      </c>
      <c r="C52" s="140" t="e">
        <f>収益性!#REF!</f>
        <v>#REF!</v>
      </c>
      <c r="D52" s="140" t="e">
        <f>収益性!#REF!</f>
        <v>#REF!</v>
      </c>
      <c r="E52" s="140" t="e">
        <f>収益性!#REF!</f>
        <v>#REF!</v>
      </c>
      <c r="F52" s="140" t="e">
        <f>収益性!#REF!</f>
        <v>#REF!</v>
      </c>
      <c r="G52" s="140" t="e">
        <f>収益性!#REF!</f>
        <v>#REF!</v>
      </c>
      <c r="H52" s="140">
        <f>収益性!D19</f>
        <v>5.7347495895231776E-2</v>
      </c>
      <c r="I52" s="140">
        <f>収益性!E19</f>
        <v>-0.15442584333963605</v>
      </c>
      <c r="J52" s="140">
        <f>収益性!F19</f>
        <v>-0.20456663492856375</v>
      </c>
      <c r="K52" s="140">
        <f>収益性!G19</f>
        <v>7.6287875716034459E-2</v>
      </c>
      <c r="L52" s="140">
        <f>収益性!H19</f>
        <v>0.14200082260552355</v>
      </c>
      <c r="M52" s="140">
        <f>収益性!I19</f>
        <v>8.6038037204773446E-2</v>
      </c>
      <c r="N52" s="140">
        <f>収益性!J19</f>
        <v>4.6653764821492291E-2</v>
      </c>
      <c r="O52" s="140">
        <f>収益性!K19</f>
        <v>0.10936934558359915</v>
      </c>
      <c r="P52" s="140">
        <f>収益性!L19</f>
        <v>8.8351067032426442E-2</v>
      </c>
      <c r="Q52" s="140">
        <f>収益性!M19</f>
        <v>6.0150188541427223E-2</v>
      </c>
      <c r="R52" s="140">
        <f>収益性!N19</f>
        <v>2.5275559294947354E-2</v>
      </c>
      <c r="S52" s="140">
        <f>収益性!O19</f>
        <v>5.8823529411764705E-2</v>
      </c>
      <c r="T52" s="140"/>
    </row>
    <row r="53" spans="2:20" s="139" customFormat="1" ht="15" customHeight="1" x14ac:dyDescent="0.2"/>
    <row r="54" spans="2:20" s="139" customFormat="1" ht="9.6" x14ac:dyDescent="0.2"/>
    <row r="55" spans="2:20" s="139" customFormat="1" ht="9.6" x14ac:dyDescent="0.2"/>
    <row r="56" spans="2:20" s="139" customFormat="1" ht="9.6" x14ac:dyDescent="0.2"/>
    <row r="57" spans="2:20" s="139" customFormat="1" ht="9.6" x14ac:dyDescent="0.2"/>
    <row r="58" spans="2:20" s="138" customFormat="1" ht="9.6" x14ac:dyDescent="0.2"/>
    <row r="59" spans="2:20" s="138" customFormat="1" ht="9.6" x14ac:dyDescent="0.2"/>
    <row r="60" spans="2:20" s="138" customFormat="1" ht="19.350000000000001" customHeight="1" x14ac:dyDescent="0.2"/>
    <row r="61" spans="2:20" s="138" customFormat="1" ht="19.350000000000001" customHeight="1" x14ac:dyDescent="0.2"/>
    <row r="62" spans="2:20" s="138" customFormat="1" ht="19.350000000000001" customHeight="1" x14ac:dyDescent="0.2"/>
    <row r="63" spans="2:20" s="138" customFormat="1" ht="19.350000000000001" customHeight="1" x14ac:dyDescent="0.2"/>
    <row r="64" spans="2:20" s="138" customFormat="1" ht="19.350000000000001" customHeight="1" x14ac:dyDescent="0.2"/>
    <row r="65" s="138" customFormat="1" ht="19.350000000000001" customHeight="1" x14ac:dyDescent="0.2"/>
    <row r="66" ht="19.350000000000001" customHeight="1" x14ac:dyDescent="0.2"/>
  </sheetData>
  <phoneticPr fontId="2"/>
  <printOptions horizontalCentered="1" verticalCentered="1"/>
  <pageMargins left="0.31496062992125984" right="0.11811023622047245" top="0.59055118110236227" bottom="0.51181102362204722" header="0.51181102362204722" footer="0.51181102362204722"/>
  <pageSetup paperSize="9" scale="87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70C0"/>
  </sheetPr>
  <dimension ref="A1:S65"/>
  <sheetViews>
    <sheetView showGridLines="0" view="pageBreakPreview" zoomScaleNormal="100" zoomScaleSheetLayoutView="100" workbookViewId="0">
      <selection activeCell="P29" sqref="P29"/>
    </sheetView>
  </sheetViews>
  <sheetFormatPr defaultColWidth="9" defaultRowHeight="13.2" x14ac:dyDescent="0.2"/>
  <cols>
    <col min="1" max="1" width="2.6640625" style="5" customWidth="1"/>
    <col min="2" max="9" width="8.6640625" style="5" customWidth="1"/>
    <col min="10" max="10" width="5.6640625" style="5" customWidth="1"/>
    <col min="11" max="12" width="8.6640625" style="5" customWidth="1"/>
    <col min="13" max="18" width="9" style="5"/>
    <col min="19" max="19" width="2.6640625" style="5" customWidth="1"/>
    <col min="20" max="16384" width="9" style="5"/>
  </cols>
  <sheetData>
    <row r="1" spans="1:19" ht="13.5" customHeight="1" x14ac:dyDescent="0.2"/>
    <row r="2" spans="1:19" ht="22.5" customHeight="1" x14ac:dyDescent="0.2">
      <c r="A2" s="418"/>
      <c r="B2" s="448"/>
      <c r="C2" s="418"/>
      <c r="D2" s="418"/>
      <c r="E2" s="418"/>
      <c r="F2" s="418"/>
      <c r="G2" s="418"/>
      <c r="H2" s="418"/>
      <c r="I2" s="418"/>
      <c r="J2" s="418"/>
      <c r="K2" s="418"/>
      <c r="L2" s="418"/>
      <c r="M2" s="418"/>
      <c r="N2" s="418"/>
      <c r="O2" s="418"/>
      <c r="P2" s="418"/>
      <c r="Q2" s="418"/>
      <c r="R2" s="418"/>
      <c r="S2" s="418"/>
    </row>
    <row r="3" spans="1:19" ht="22.5" customHeight="1" x14ac:dyDescent="0.2">
      <c r="A3" s="6"/>
      <c r="B3" s="7"/>
      <c r="C3" s="6"/>
      <c r="D3" s="6"/>
      <c r="E3" s="6"/>
      <c r="F3" s="6"/>
      <c r="G3" s="6"/>
      <c r="H3" s="6"/>
      <c r="I3" s="6"/>
      <c r="J3" s="6"/>
      <c r="K3" s="6"/>
      <c r="L3" s="6"/>
      <c r="S3" s="6"/>
    </row>
    <row r="4" spans="1:19" s="14" customFormat="1" ht="15" customHeight="1" x14ac:dyDescent="0.2">
      <c r="A4" s="137"/>
      <c r="B4" s="449" t="s">
        <v>566</v>
      </c>
      <c r="C4" s="450"/>
      <c r="D4" s="450"/>
      <c r="E4" s="450"/>
      <c r="F4" s="450"/>
      <c r="G4" s="450"/>
      <c r="H4" s="451"/>
      <c r="I4" s="451"/>
      <c r="J4" s="137"/>
      <c r="K4" s="449" t="s">
        <v>567</v>
      </c>
      <c r="L4" s="450"/>
      <c r="M4" s="450"/>
      <c r="N4" s="450"/>
      <c r="O4" s="450"/>
      <c r="P4" s="450"/>
      <c r="Q4" s="451"/>
      <c r="R4" s="451"/>
      <c r="S4" s="137"/>
    </row>
    <row r="5" spans="1:19" s="9" customFormat="1" ht="15" customHeight="1" x14ac:dyDescent="0.2">
      <c r="A5" s="4"/>
      <c r="B5" s="4"/>
      <c r="C5" s="4"/>
      <c r="D5" s="54"/>
      <c r="E5" s="54"/>
      <c r="F5" s="54"/>
      <c r="G5" s="54"/>
      <c r="H5" s="54"/>
      <c r="I5" s="54"/>
      <c r="J5" s="4"/>
      <c r="K5" s="55"/>
      <c r="L5" s="55"/>
      <c r="S5" s="4"/>
    </row>
    <row r="6" spans="1:19" s="9" customFormat="1" ht="15" customHeight="1" x14ac:dyDescent="0.2">
      <c r="A6" s="4"/>
      <c r="B6" s="4"/>
      <c r="C6" s="12"/>
      <c r="D6" s="134"/>
      <c r="E6" s="134"/>
      <c r="F6" s="134"/>
      <c r="G6" s="134"/>
      <c r="H6" s="134"/>
      <c r="I6" s="134"/>
      <c r="J6" s="4"/>
      <c r="K6" s="135"/>
      <c r="L6" s="135"/>
      <c r="S6" s="4"/>
    </row>
    <row r="7" spans="1:19" s="9" customFormat="1" ht="15" customHeight="1" x14ac:dyDescent="0.2">
      <c r="A7" s="4"/>
      <c r="B7" s="4"/>
      <c r="C7" s="12"/>
      <c r="D7" s="52"/>
      <c r="E7" s="52"/>
      <c r="F7" s="52"/>
      <c r="G7" s="52"/>
      <c r="H7" s="52"/>
      <c r="I7" s="52"/>
      <c r="J7" s="4"/>
      <c r="K7" s="53"/>
      <c r="L7" s="53"/>
      <c r="S7" s="4"/>
    </row>
    <row r="8" spans="1:19" s="9" customFormat="1" ht="15" customHeight="1" x14ac:dyDescent="0.2">
      <c r="A8" s="4"/>
      <c r="B8" s="4"/>
      <c r="C8" s="12"/>
      <c r="D8" s="52"/>
      <c r="E8" s="52"/>
      <c r="F8" s="52"/>
      <c r="G8" s="52"/>
      <c r="H8" s="52"/>
      <c r="I8" s="52"/>
      <c r="J8" s="4"/>
      <c r="K8" s="53"/>
      <c r="L8" s="53"/>
      <c r="S8" s="4"/>
    </row>
    <row r="9" spans="1:19" s="9" customFormat="1" ht="15" customHeight="1" x14ac:dyDescent="0.2">
      <c r="A9" s="4"/>
      <c r="B9" s="4"/>
      <c r="C9" s="12"/>
      <c r="D9" s="52"/>
      <c r="E9" s="52"/>
      <c r="F9" s="52"/>
      <c r="G9" s="52"/>
      <c r="H9" s="52"/>
      <c r="I9" s="52"/>
      <c r="J9" s="4"/>
      <c r="K9" s="53"/>
      <c r="L9" s="53"/>
      <c r="S9" s="4"/>
    </row>
    <row r="10" spans="1:19" s="9" customFormat="1" ht="15" customHeight="1" x14ac:dyDescent="0.2">
      <c r="A10" s="4"/>
      <c r="B10" s="4"/>
      <c r="C10" s="12"/>
      <c r="D10" s="52"/>
      <c r="E10" s="52"/>
      <c r="F10" s="52"/>
      <c r="G10" s="52"/>
      <c r="H10" s="52"/>
      <c r="I10" s="52"/>
      <c r="J10" s="4"/>
      <c r="K10" s="53"/>
      <c r="L10" s="53"/>
      <c r="S10" s="4"/>
    </row>
    <row r="11" spans="1:19" s="9" customFormat="1" ht="15" customHeight="1" x14ac:dyDescent="0.2">
      <c r="A11" s="4"/>
      <c r="B11" s="4"/>
      <c r="C11" s="12"/>
      <c r="D11" s="52"/>
      <c r="E11" s="52"/>
      <c r="F11" s="52"/>
      <c r="G11" s="52"/>
      <c r="H11" s="52"/>
      <c r="I11" s="52"/>
      <c r="J11" s="4"/>
      <c r="K11" s="53"/>
      <c r="L11" s="32"/>
      <c r="S11" s="4"/>
    </row>
    <row r="12" spans="1:19" s="9" customFormat="1" ht="15" customHeight="1" x14ac:dyDescent="0.2">
      <c r="A12" s="4"/>
      <c r="B12" s="4"/>
      <c r="C12" s="12"/>
      <c r="D12" s="52"/>
      <c r="E12" s="52"/>
      <c r="F12" s="31"/>
      <c r="G12" s="52"/>
      <c r="H12" s="52"/>
      <c r="I12" s="52"/>
      <c r="J12" s="4"/>
      <c r="K12" s="53"/>
      <c r="L12" s="53"/>
      <c r="M12" s="136"/>
      <c r="S12" s="4"/>
    </row>
    <row r="13" spans="1:19" s="9" customFormat="1" ht="15" customHeight="1" x14ac:dyDescent="0.2">
      <c r="A13" s="4"/>
      <c r="B13" s="54"/>
      <c r="C13" s="12"/>
      <c r="D13" s="52"/>
      <c r="E13" s="52"/>
      <c r="F13" s="52"/>
      <c r="G13" s="52"/>
      <c r="H13" s="52"/>
      <c r="I13" s="52"/>
      <c r="J13" s="4"/>
      <c r="K13" s="53"/>
      <c r="L13" s="53"/>
      <c r="S13" s="4"/>
    </row>
    <row r="14" spans="1:19" s="9" customFormat="1" ht="15" customHeight="1" x14ac:dyDescent="0.2">
      <c r="A14" s="4"/>
      <c r="B14" s="4"/>
      <c r="C14" s="12"/>
      <c r="D14" s="52"/>
      <c r="E14" s="52"/>
      <c r="F14" s="52"/>
      <c r="G14" s="52"/>
      <c r="H14" s="52"/>
      <c r="I14" s="52"/>
      <c r="J14" s="4"/>
      <c r="K14" s="53"/>
      <c r="L14" s="53"/>
      <c r="S14" s="4"/>
    </row>
    <row r="15" spans="1:19" s="9" customFormat="1" ht="15" customHeight="1" x14ac:dyDescent="0.2">
      <c r="A15" s="4"/>
      <c r="B15" s="4"/>
      <c r="C15" s="12"/>
      <c r="D15" s="52"/>
      <c r="E15" s="52"/>
      <c r="F15" s="52"/>
      <c r="G15" s="52"/>
      <c r="H15" s="52"/>
      <c r="I15" s="52"/>
      <c r="J15" s="4"/>
      <c r="K15" s="53"/>
      <c r="L15" s="53"/>
      <c r="S15" s="4"/>
    </row>
    <row r="16" spans="1:19" s="9" customFormat="1" ht="15" customHeight="1" x14ac:dyDescent="0.2">
      <c r="A16" s="4"/>
      <c r="B16" s="4"/>
      <c r="C16" s="12"/>
      <c r="D16" s="52"/>
      <c r="E16" s="52"/>
      <c r="F16" s="52"/>
      <c r="G16" s="52"/>
      <c r="H16" s="31"/>
      <c r="I16" s="31"/>
      <c r="J16" s="4"/>
      <c r="K16" s="32"/>
      <c r="L16" s="32"/>
      <c r="S16" s="4"/>
    </row>
    <row r="17" spans="1:19" s="9" customFormat="1" ht="15" customHeight="1" x14ac:dyDescent="0.2">
      <c r="A17" s="4"/>
      <c r="B17" s="4"/>
      <c r="C17" s="12"/>
      <c r="D17" s="52"/>
      <c r="E17" s="52"/>
      <c r="F17" s="52"/>
      <c r="G17" s="31"/>
      <c r="H17" s="52"/>
      <c r="I17" s="52"/>
      <c r="J17" s="4"/>
      <c r="K17" s="53"/>
      <c r="L17" s="53"/>
      <c r="S17" s="4"/>
    </row>
    <row r="18" spans="1:19" s="9" customFormat="1" ht="15" customHeight="1" x14ac:dyDescent="0.2">
      <c r="A18" s="4"/>
      <c r="B18" s="54"/>
      <c r="C18" s="12"/>
      <c r="D18" s="52"/>
      <c r="E18" s="52"/>
      <c r="F18" s="52"/>
      <c r="G18" s="52"/>
      <c r="H18" s="52"/>
      <c r="I18" s="52"/>
      <c r="J18" s="4"/>
      <c r="K18" s="53"/>
      <c r="L18" s="53"/>
      <c r="S18" s="4"/>
    </row>
    <row r="19" spans="1:19" s="9" customFormat="1" ht="15" customHeight="1" x14ac:dyDescent="0.2">
      <c r="A19" s="4"/>
      <c r="B19" s="4"/>
      <c r="C19" s="12"/>
      <c r="D19" s="52"/>
      <c r="E19" s="52"/>
      <c r="F19" s="52"/>
      <c r="G19" s="52"/>
      <c r="H19" s="52"/>
      <c r="I19" s="52"/>
      <c r="J19" s="4"/>
      <c r="K19" s="53"/>
      <c r="L19" s="53"/>
      <c r="S19" s="4"/>
    </row>
    <row r="20" spans="1:19" s="9" customFormat="1" ht="15" customHeight="1" x14ac:dyDescent="0.2">
      <c r="A20" s="4"/>
      <c r="B20" s="4"/>
      <c r="C20" s="12"/>
      <c r="D20" s="52"/>
      <c r="E20" s="52"/>
      <c r="F20" s="52"/>
      <c r="G20" s="52"/>
      <c r="H20" s="52"/>
      <c r="I20" s="52"/>
      <c r="J20" s="4"/>
      <c r="K20" s="53"/>
      <c r="L20" s="53"/>
      <c r="S20" s="4"/>
    </row>
    <row r="21" spans="1:19" s="9" customFormat="1" ht="15" customHeight="1" x14ac:dyDescent="0.2">
      <c r="A21" s="4"/>
      <c r="B21" s="4"/>
      <c r="C21" s="12"/>
      <c r="D21" s="54"/>
      <c r="E21" s="54"/>
      <c r="F21" s="54"/>
      <c r="G21" s="54"/>
      <c r="H21" s="54"/>
      <c r="I21" s="54"/>
      <c r="J21" s="4"/>
      <c r="K21" s="55"/>
      <c r="L21" s="55"/>
      <c r="S21" s="4"/>
    </row>
    <row r="22" spans="1:19" s="9" customFormat="1" ht="15" customHeight="1" x14ac:dyDescent="0.2">
      <c r="A22" s="4"/>
      <c r="B22" s="4"/>
      <c r="C22" s="12"/>
      <c r="D22" s="31"/>
      <c r="E22" s="31"/>
      <c r="F22" s="31"/>
      <c r="G22" s="31"/>
      <c r="H22" s="31"/>
      <c r="I22" s="31"/>
      <c r="J22" s="4"/>
      <c r="K22" s="32"/>
      <c r="L22" s="32"/>
      <c r="S22" s="4"/>
    </row>
    <row r="23" spans="1:19" s="9" customFormat="1" ht="15" customHeight="1" x14ac:dyDescent="0.2">
      <c r="A23" s="4"/>
      <c r="B23" s="4"/>
      <c r="C23" s="12"/>
      <c r="D23" s="31"/>
      <c r="E23" s="31"/>
      <c r="F23" s="31"/>
      <c r="G23" s="31"/>
      <c r="H23" s="31"/>
      <c r="I23" s="31"/>
      <c r="J23" s="4"/>
      <c r="K23" s="32"/>
      <c r="L23" s="32"/>
      <c r="S23" s="4"/>
    </row>
    <row r="24" spans="1:19" s="14" customFormat="1" ht="15" customHeight="1" x14ac:dyDescent="0.2">
      <c r="A24" s="137"/>
      <c r="B24" s="449" t="s">
        <v>568</v>
      </c>
      <c r="C24" s="450"/>
      <c r="D24" s="450"/>
      <c r="E24" s="450"/>
      <c r="F24" s="450"/>
      <c r="G24" s="450"/>
      <c r="H24" s="451"/>
      <c r="I24" s="451"/>
      <c r="J24" s="137"/>
      <c r="K24" s="449" t="s">
        <v>569</v>
      </c>
      <c r="L24" s="450"/>
      <c r="M24" s="450"/>
      <c r="N24" s="450"/>
      <c r="O24" s="450"/>
      <c r="P24" s="450"/>
      <c r="Q24" s="451"/>
      <c r="R24" s="451"/>
      <c r="S24" s="137"/>
    </row>
    <row r="25" spans="1:19" s="9" customFormat="1" ht="15" customHeight="1" x14ac:dyDescent="0.2">
      <c r="A25" s="4"/>
      <c r="B25" s="4"/>
      <c r="C25" s="4"/>
      <c r="D25" s="54"/>
      <c r="E25" s="54"/>
      <c r="F25" s="54"/>
      <c r="G25" s="54"/>
      <c r="H25" s="54"/>
      <c r="I25" s="54"/>
      <c r="J25" s="4"/>
      <c r="K25" s="55"/>
      <c r="L25" s="55"/>
      <c r="S25" s="4"/>
    </row>
    <row r="26" spans="1:19" s="9" customFormat="1" ht="15" customHeight="1" x14ac:dyDescent="0.2">
      <c r="A26" s="4"/>
      <c r="B26" s="4"/>
      <c r="C26" s="12"/>
      <c r="D26" s="134"/>
      <c r="E26" s="134"/>
      <c r="F26" s="134"/>
      <c r="G26" s="134"/>
      <c r="H26" s="134"/>
      <c r="I26" s="134"/>
      <c r="J26" s="4"/>
      <c r="K26" s="135"/>
      <c r="L26" s="135"/>
      <c r="S26" s="4"/>
    </row>
    <row r="27" spans="1:19" s="9" customFormat="1" ht="15" customHeight="1" x14ac:dyDescent="0.2">
      <c r="A27" s="4"/>
      <c r="B27" s="4"/>
      <c r="C27" s="12"/>
      <c r="D27" s="52"/>
      <c r="E27" s="52"/>
      <c r="F27" s="52"/>
      <c r="G27" s="52"/>
      <c r="H27" s="52"/>
      <c r="I27" s="52"/>
      <c r="J27" s="4"/>
      <c r="K27" s="53"/>
      <c r="L27" s="53"/>
      <c r="S27" s="4"/>
    </row>
    <row r="28" spans="1:19" s="9" customFormat="1" ht="15" customHeight="1" x14ac:dyDescent="0.2">
      <c r="A28" s="4"/>
      <c r="B28" s="4"/>
      <c r="C28" s="12"/>
      <c r="D28" s="52"/>
      <c r="E28" s="52"/>
      <c r="F28" s="52"/>
      <c r="G28" s="52"/>
      <c r="H28" s="52"/>
      <c r="I28" s="52"/>
      <c r="J28" s="4"/>
      <c r="K28" s="53"/>
      <c r="L28" s="53"/>
      <c r="S28" s="4"/>
    </row>
    <row r="29" spans="1:19" s="9" customFormat="1" ht="15" customHeight="1" x14ac:dyDescent="0.2">
      <c r="A29" s="4"/>
      <c r="B29" s="4"/>
      <c r="C29" s="12"/>
      <c r="D29" s="52"/>
      <c r="E29" s="52"/>
      <c r="F29" s="52"/>
      <c r="G29" s="52"/>
      <c r="H29" s="52"/>
      <c r="I29" s="52"/>
      <c r="J29" s="4"/>
      <c r="K29" s="53"/>
      <c r="L29" s="53"/>
      <c r="S29" s="4"/>
    </row>
    <row r="30" spans="1:19" s="9" customFormat="1" ht="15" customHeight="1" x14ac:dyDescent="0.2">
      <c r="A30" s="4"/>
      <c r="B30" s="4"/>
      <c r="C30" s="12"/>
      <c r="D30" s="52"/>
      <c r="E30" s="52"/>
      <c r="F30" s="52"/>
      <c r="G30" s="52"/>
      <c r="H30" s="52"/>
      <c r="I30" s="52"/>
      <c r="J30" s="4"/>
      <c r="K30" s="53"/>
      <c r="L30" s="53"/>
      <c r="S30" s="4"/>
    </row>
    <row r="31" spans="1:19" s="9" customFormat="1" ht="15" customHeight="1" x14ac:dyDescent="0.2">
      <c r="A31" s="4"/>
      <c r="B31" s="4"/>
      <c r="C31" s="12"/>
      <c r="D31" s="52"/>
      <c r="E31" s="52"/>
      <c r="F31" s="52"/>
      <c r="G31" s="52"/>
      <c r="H31" s="52"/>
      <c r="I31" s="52"/>
      <c r="J31" s="4"/>
      <c r="K31" s="53"/>
      <c r="L31" s="32"/>
      <c r="S31" s="4"/>
    </row>
    <row r="32" spans="1:19" s="9" customFormat="1" ht="15" customHeight="1" x14ac:dyDescent="0.2">
      <c r="A32" s="4"/>
      <c r="B32" s="4"/>
      <c r="C32" s="12"/>
      <c r="D32" s="52"/>
      <c r="E32" s="52"/>
      <c r="F32" s="31"/>
      <c r="G32" s="52"/>
      <c r="H32" s="52"/>
      <c r="I32" s="52"/>
      <c r="J32" s="4"/>
      <c r="K32" s="53"/>
      <c r="L32" s="53"/>
      <c r="M32" s="136"/>
      <c r="S32" s="4"/>
    </row>
    <row r="33" spans="1:19" s="9" customFormat="1" ht="15" customHeight="1" x14ac:dyDescent="0.2">
      <c r="A33" s="4"/>
      <c r="B33" s="54"/>
      <c r="C33" s="12"/>
      <c r="D33" s="52"/>
      <c r="E33" s="52"/>
      <c r="F33" s="52"/>
      <c r="G33" s="52"/>
      <c r="H33" s="52"/>
      <c r="I33" s="52"/>
      <c r="J33" s="4"/>
      <c r="K33" s="53"/>
      <c r="L33" s="53"/>
      <c r="S33" s="4"/>
    </row>
    <row r="34" spans="1:19" s="9" customFormat="1" ht="15" customHeight="1" x14ac:dyDescent="0.2">
      <c r="A34" s="4"/>
      <c r="B34" s="4"/>
      <c r="C34" s="12"/>
      <c r="D34" s="52"/>
      <c r="E34" s="52"/>
      <c r="F34" s="52"/>
      <c r="G34" s="52"/>
      <c r="H34" s="52"/>
      <c r="I34" s="52"/>
      <c r="J34" s="4"/>
      <c r="K34" s="53"/>
      <c r="L34" s="53"/>
      <c r="S34" s="4"/>
    </row>
    <row r="35" spans="1:19" s="9" customFormat="1" ht="15" customHeight="1" x14ac:dyDescent="0.2">
      <c r="A35" s="4"/>
      <c r="B35" s="4"/>
      <c r="C35" s="12"/>
      <c r="D35" s="52"/>
      <c r="E35" s="52"/>
      <c r="F35" s="52"/>
      <c r="G35" s="52"/>
      <c r="H35" s="52"/>
      <c r="I35" s="52"/>
      <c r="J35" s="4"/>
      <c r="K35" s="53"/>
      <c r="L35" s="53"/>
      <c r="S35" s="4"/>
    </row>
    <row r="36" spans="1:19" s="9" customFormat="1" ht="15" customHeight="1" x14ac:dyDescent="0.2">
      <c r="A36" s="4"/>
      <c r="B36" s="4"/>
      <c r="C36" s="12"/>
      <c r="D36" s="52"/>
      <c r="E36" s="52"/>
      <c r="F36" s="52"/>
      <c r="G36" s="52"/>
      <c r="H36" s="31"/>
      <c r="I36" s="31"/>
      <c r="J36" s="4"/>
      <c r="K36" s="32"/>
      <c r="L36" s="32"/>
      <c r="S36" s="4"/>
    </row>
    <row r="37" spans="1:19" s="9" customFormat="1" ht="15" customHeight="1" x14ac:dyDescent="0.2">
      <c r="A37" s="4"/>
      <c r="B37" s="4"/>
      <c r="C37" s="12"/>
      <c r="D37" s="52"/>
      <c r="E37" s="52"/>
      <c r="F37" s="52"/>
      <c r="G37" s="31"/>
      <c r="H37" s="52"/>
      <c r="I37" s="52"/>
      <c r="J37" s="4"/>
      <c r="K37" s="53"/>
      <c r="L37" s="53"/>
      <c r="S37" s="4"/>
    </row>
    <row r="38" spans="1:19" s="9" customFormat="1" ht="15" customHeight="1" x14ac:dyDescent="0.2">
      <c r="A38" s="4"/>
      <c r="B38" s="54"/>
      <c r="C38" s="12"/>
      <c r="D38" s="52"/>
      <c r="E38" s="52"/>
      <c r="F38" s="52"/>
      <c r="G38" s="52"/>
      <c r="H38" s="52"/>
      <c r="I38" s="52"/>
      <c r="J38" s="4"/>
      <c r="K38" s="53"/>
      <c r="L38" s="53"/>
      <c r="S38" s="4"/>
    </row>
    <row r="39" spans="1:19" s="9" customFormat="1" ht="15" customHeight="1" x14ac:dyDescent="0.2">
      <c r="A39" s="4"/>
      <c r="B39" s="4"/>
      <c r="C39" s="12"/>
      <c r="D39" s="52"/>
      <c r="E39" s="52"/>
      <c r="F39" s="52"/>
      <c r="G39" s="52"/>
      <c r="H39" s="52"/>
      <c r="I39" s="52"/>
      <c r="J39" s="4"/>
      <c r="K39" s="53"/>
      <c r="L39" s="53"/>
      <c r="S39" s="4"/>
    </row>
    <row r="40" spans="1:19" s="9" customFormat="1" ht="15" customHeight="1" x14ac:dyDescent="0.2">
      <c r="A40" s="4"/>
      <c r="B40" s="4"/>
      <c r="C40" s="12"/>
      <c r="D40" s="52"/>
      <c r="E40" s="52"/>
      <c r="F40" s="52"/>
      <c r="G40" s="52"/>
      <c r="H40" s="52"/>
      <c r="I40" s="52"/>
      <c r="J40" s="4"/>
      <c r="K40" s="53"/>
      <c r="L40" s="53"/>
      <c r="S40" s="4"/>
    </row>
    <row r="41" spans="1:19" s="9" customFormat="1" ht="15" customHeight="1" x14ac:dyDescent="0.2">
      <c r="A41" s="4"/>
      <c r="B41" s="4"/>
      <c r="C41" s="12"/>
      <c r="D41" s="54"/>
      <c r="E41" s="54"/>
      <c r="F41" s="54"/>
      <c r="G41" s="54"/>
      <c r="H41" s="54"/>
      <c r="I41" s="54"/>
      <c r="J41" s="4"/>
      <c r="K41" s="55"/>
      <c r="L41" s="55"/>
      <c r="S41" s="4"/>
    </row>
    <row r="42" spans="1:19" s="9" customFormat="1" ht="15" customHeight="1" x14ac:dyDescent="0.2">
      <c r="A42" s="4"/>
      <c r="B42" s="4"/>
      <c r="C42" s="12"/>
      <c r="D42" s="31"/>
      <c r="E42" s="31"/>
      <c r="F42" s="31"/>
      <c r="G42" s="31"/>
      <c r="H42" s="31"/>
      <c r="I42" s="31"/>
      <c r="J42" s="4"/>
      <c r="K42" s="32"/>
      <c r="L42" s="32"/>
      <c r="S42" s="4"/>
    </row>
    <row r="43" spans="1:19" s="9" customFormat="1" ht="15" customHeight="1" x14ac:dyDescent="0.2">
      <c r="A43" s="4"/>
      <c r="B43" s="4"/>
      <c r="C43" s="12"/>
      <c r="D43" s="31"/>
      <c r="E43" s="31"/>
      <c r="F43" s="31"/>
      <c r="G43" s="31"/>
      <c r="H43" s="31"/>
      <c r="I43" s="31"/>
      <c r="J43" s="4"/>
      <c r="K43" s="32"/>
      <c r="L43" s="32"/>
      <c r="S43" s="4"/>
    </row>
    <row r="44" spans="1:19" s="139" customFormat="1" ht="15" customHeight="1" x14ac:dyDescent="0.2">
      <c r="C44" s="139" t="e">
        <f>連BS!#REF!</f>
        <v>#REF!</v>
      </c>
      <c r="D44" s="139" t="e">
        <f>連BS!#REF!</f>
        <v>#REF!</v>
      </c>
      <c r="E44" s="139" t="e">
        <f>連BS!#REF!</f>
        <v>#REF!</v>
      </c>
      <c r="F44" s="139" t="e">
        <f>連BS!#REF!</f>
        <v>#REF!</v>
      </c>
      <c r="G44" s="139" t="e">
        <f>連BS!#REF!</f>
        <v>#REF!</v>
      </c>
      <c r="H44" s="139">
        <v>2014</v>
      </c>
      <c r="I44" s="139">
        <v>2015</v>
      </c>
      <c r="J44" s="139">
        <v>2016</v>
      </c>
      <c r="K44" s="139">
        <v>2017</v>
      </c>
      <c r="L44" s="139">
        <v>2018</v>
      </c>
      <c r="M44" s="139">
        <v>2019</v>
      </c>
      <c r="N44" s="139">
        <v>2020</v>
      </c>
      <c r="O44" s="139">
        <v>2021</v>
      </c>
      <c r="P44" s="139">
        <v>2022</v>
      </c>
      <c r="Q44" s="139">
        <v>2023</v>
      </c>
      <c r="R44" s="139">
        <v>2024</v>
      </c>
    </row>
    <row r="45" spans="1:19" s="139" customFormat="1" ht="15" customHeight="1" x14ac:dyDescent="0.2">
      <c r="B45" s="141" t="s">
        <v>6</v>
      </c>
      <c r="C45" s="199" t="e">
        <f>連BS!#REF!</f>
        <v>#REF!</v>
      </c>
      <c r="D45" s="199" t="e">
        <f>連BS!#REF!</f>
        <v>#REF!</v>
      </c>
      <c r="E45" s="199" t="e">
        <f>連BS!#REF!</f>
        <v>#REF!</v>
      </c>
      <c r="F45" s="199" t="e">
        <f>連BS!#REF!</f>
        <v>#REF!</v>
      </c>
      <c r="G45" s="199" t="e">
        <f>連BS!#REF!</f>
        <v>#REF!</v>
      </c>
      <c r="H45" s="199">
        <f>連BS!D19</f>
        <v>16149</v>
      </c>
      <c r="I45" s="199">
        <f>連BS!E19</f>
        <v>15492</v>
      </c>
      <c r="J45" s="199">
        <f>連BS!F19</f>
        <v>13130</v>
      </c>
      <c r="K45" s="199">
        <f>連BS!G19</f>
        <v>13528</v>
      </c>
      <c r="L45" s="199">
        <f>連BS!H19</f>
        <v>11931</v>
      </c>
      <c r="M45" s="199">
        <f>連BS!I19</f>
        <v>12708</v>
      </c>
      <c r="N45" s="199">
        <f>連BS!J19</f>
        <v>13168</v>
      </c>
      <c r="O45" s="199">
        <f>連BS!K19</f>
        <v>15150</v>
      </c>
      <c r="P45" s="199">
        <f>連BS!L19</f>
        <v>16365</v>
      </c>
      <c r="Q45" s="199">
        <f>連BS!M19</f>
        <v>17439</v>
      </c>
      <c r="R45" s="199">
        <f>連BS!N19</f>
        <v>18059</v>
      </c>
      <c r="S45" s="199"/>
    </row>
    <row r="46" spans="1:19" s="139" customFormat="1" ht="15" customHeight="1" x14ac:dyDescent="0.2">
      <c r="B46" s="141" t="s">
        <v>428</v>
      </c>
      <c r="C46" s="142" t="e">
        <f>安全性!#REF!</f>
        <v>#REF!</v>
      </c>
      <c r="D46" s="142" t="e">
        <f>安全性!#REF!</f>
        <v>#REF!</v>
      </c>
      <c r="E46" s="142" t="e">
        <f>安全性!#REF!</f>
        <v>#REF!</v>
      </c>
      <c r="F46" s="142" t="e">
        <f>安全性!#REF!</f>
        <v>#REF!</v>
      </c>
      <c r="G46" s="142" t="e">
        <f>安全性!#REF!</f>
        <v>#REF!</v>
      </c>
      <c r="H46" s="142">
        <f>安全性!D16</f>
        <v>2.1416273912224142</v>
      </c>
      <c r="I46" s="142">
        <f>安全性!E16</f>
        <v>1.2539028439350486</v>
      </c>
      <c r="J46" s="142">
        <f>安全性!F16</f>
        <v>0.78277170795213902</v>
      </c>
      <c r="K46" s="142">
        <f>安全性!G16</f>
        <v>1.5687946867933908</v>
      </c>
      <c r="L46" s="142">
        <f>安全性!H16</f>
        <v>1.4474481771688867</v>
      </c>
      <c r="M46" s="142">
        <f>安全性!I16</f>
        <v>1.8625964995180888</v>
      </c>
      <c r="N46" s="142">
        <f>安全性!J16</f>
        <v>2.1367666282423743</v>
      </c>
      <c r="O46" s="142">
        <f>安全性!K16</f>
        <v>2.4831143974843153</v>
      </c>
      <c r="P46" s="142">
        <f>安全性!L16</f>
        <v>2.8435446572060603</v>
      </c>
      <c r="Q46" s="142">
        <f>安全性!M16</f>
        <v>2.8039509641054727</v>
      </c>
      <c r="R46" s="142">
        <f>安全性!N16</f>
        <v>2.2396529083269683</v>
      </c>
      <c r="S46" s="142"/>
    </row>
    <row r="47" spans="1:19" s="139" customFormat="1" ht="15" customHeight="1" x14ac:dyDescent="0.2">
      <c r="B47" s="139" t="s">
        <v>33</v>
      </c>
      <c r="C47" s="143" t="e">
        <f>連BS!#REF!</f>
        <v>#REF!</v>
      </c>
      <c r="D47" s="143" t="e">
        <f>連BS!#REF!</f>
        <v>#REF!</v>
      </c>
      <c r="E47" s="143" t="e">
        <f>連BS!#REF!</f>
        <v>#REF!</v>
      </c>
      <c r="F47" s="143" t="e">
        <f>連BS!#REF!</f>
        <v>#REF!</v>
      </c>
      <c r="G47" s="143" t="e">
        <f>連BS!#REF!</f>
        <v>#REF!</v>
      </c>
      <c r="H47" s="143">
        <f>連BS!D38</f>
        <v>10446</v>
      </c>
      <c r="I47" s="143">
        <f>連BS!E38</f>
        <v>10146</v>
      </c>
      <c r="J47" s="143">
        <f>連BS!F38</f>
        <v>10182</v>
      </c>
      <c r="K47" s="143">
        <f>連BS!G38</f>
        <v>8755</v>
      </c>
      <c r="L47" s="143">
        <f>連BS!H38</f>
        <v>9014</v>
      </c>
      <c r="M47" s="143">
        <f>連BS!I38</f>
        <v>7932</v>
      </c>
      <c r="N47" s="143">
        <f>連BS!J38</f>
        <v>6409</v>
      </c>
      <c r="O47" s="143">
        <f>連BS!K38</f>
        <v>5320</v>
      </c>
      <c r="P47" s="143">
        <f>連BS!L38</f>
        <v>4468</v>
      </c>
      <c r="Q47" s="143">
        <f>連BS!M38</f>
        <v>3860</v>
      </c>
      <c r="R47" s="143">
        <f>連BS!N38</f>
        <v>4636</v>
      </c>
      <c r="S47" s="143"/>
    </row>
    <row r="48" spans="1:19" s="139" customFormat="1" ht="15" customHeight="1" x14ac:dyDescent="0.2">
      <c r="B48" s="139" t="s">
        <v>430</v>
      </c>
      <c r="C48" s="140" t="e">
        <f>安全性!#REF!</f>
        <v>#REF!</v>
      </c>
      <c r="D48" s="140" t="e">
        <f>安全性!#REF!</f>
        <v>#REF!</v>
      </c>
      <c r="E48" s="140" t="e">
        <f>安全性!#REF!</f>
        <v>#REF!</v>
      </c>
      <c r="F48" s="140" t="e">
        <f>安全性!#REF!</f>
        <v>#REF!</v>
      </c>
      <c r="G48" s="140" t="e">
        <f>安全性!#REF!</f>
        <v>#REF!</v>
      </c>
      <c r="H48" s="140">
        <f>安全性!D17</f>
        <v>0.62999885480805429</v>
      </c>
      <c r="I48" s="140">
        <f>安全性!E17</f>
        <v>0.89801525371798097</v>
      </c>
      <c r="J48" s="140">
        <f>安全性!F17</f>
        <v>2.0479031474309362</v>
      </c>
      <c r="K48" s="140">
        <f>安全性!G17</f>
        <v>1.1757596862226036</v>
      </c>
      <c r="L48" s="140">
        <f>安全性!H17</f>
        <v>0.7820353310713416</v>
      </c>
      <c r="M48" s="140">
        <f>安全性!I17</f>
        <v>0.60628114193826232</v>
      </c>
      <c r="N48" s="140">
        <f>安全性!J17</f>
        <v>0.49983700653533603</v>
      </c>
      <c r="O48" s="140">
        <f>安全性!K17</f>
        <v>0.37904085095584994</v>
      </c>
      <c r="P48" s="140">
        <f>安全性!L17</f>
        <v>0.30300096995775377</v>
      </c>
      <c r="Q48" s="140">
        <f>安全性!M17</f>
        <v>0.26182674443607123</v>
      </c>
      <c r="R48" s="140">
        <f>安全性!N17</f>
        <v>0.32606262566255884</v>
      </c>
      <c r="S48" s="140"/>
    </row>
    <row r="49" spans="2:19" s="139" customFormat="1" ht="15" customHeight="1" x14ac:dyDescent="0.2">
      <c r="B49" s="141" t="s">
        <v>422</v>
      </c>
      <c r="C49" s="145" t="e">
        <f>安全性!#REF!</f>
        <v>#REF!</v>
      </c>
      <c r="D49" s="145" t="e">
        <f>安全性!#REF!</f>
        <v>#REF!</v>
      </c>
      <c r="E49" s="145" t="e">
        <f>安全性!#REF!</f>
        <v>#REF!</v>
      </c>
      <c r="F49" s="145" t="e">
        <f>安全性!#REF!</f>
        <v>#REF!</v>
      </c>
      <c r="G49" s="145" t="e">
        <f>安全性!#REF!</f>
        <v>#REF!</v>
      </c>
      <c r="H49" s="145">
        <f>安全性!D10</f>
        <v>16582</v>
      </c>
      <c r="I49" s="145">
        <f>安全性!E10</f>
        <v>11299</v>
      </c>
      <c r="J49" s="145">
        <f>安全性!F10</f>
        <v>4971</v>
      </c>
      <c r="K49" s="145">
        <f>安全性!G10</f>
        <v>7446</v>
      </c>
      <c r="L49" s="145">
        <f>安全性!H10</f>
        <v>11527</v>
      </c>
      <c r="M49" s="145">
        <f>安全性!I10</f>
        <v>13084</v>
      </c>
      <c r="N49" s="145">
        <f>安全性!J10</f>
        <v>12822</v>
      </c>
      <c r="O49" s="145">
        <f>安全性!K10</f>
        <v>14037</v>
      </c>
      <c r="P49" s="145">
        <f>安全性!L10</f>
        <v>14748</v>
      </c>
      <c r="Q49" s="145">
        <f>安全性!M10</f>
        <v>14742</v>
      </c>
      <c r="R49" s="145">
        <f>安全性!N10</f>
        <v>14220</v>
      </c>
      <c r="S49" s="145"/>
    </row>
    <row r="50" spans="2:19" s="139" customFormat="1" ht="15" customHeight="1" x14ac:dyDescent="0.2">
      <c r="B50" s="200" t="s">
        <v>570</v>
      </c>
      <c r="C50" s="142" t="e">
        <f>安全性!#REF!</f>
        <v>#REF!</v>
      </c>
      <c r="D50" s="142" t="e">
        <f>安全性!#REF!</f>
        <v>#REF!</v>
      </c>
      <c r="E50" s="142" t="e">
        <f>安全性!#REF!</f>
        <v>#REF!</v>
      </c>
      <c r="F50" s="142" t="e">
        <f>安全性!#REF!</f>
        <v>#REF!</v>
      </c>
      <c r="G50" s="142" t="e">
        <f>安全性!#REF!</f>
        <v>#REF!</v>
      </c>
      <c r="H50" s="142">
        <f>安全性!D19</f>
        <v>0.62349313817657503</v>
      </c>
      <c r="I50" s="142">
        <f>安全性!E19</f>
        <v>0.44070786105348392</v>
      </c>
      <c r="J50" s="142">
        <f>安全性!F19</f>
        <v>0.21327441406488776</v>
      </c>
      <c r="K50" s="142">
        <f>安全性!G19</f>
        <v>0.33416125359216825</v>
      </c>
      <c r="L50" s="142">
        <f>安全性!H19</f>
        <v>0.55033651185226107</v>
      </c>
      <c r="M50" s="142">
        <f>安全性!I19</f>
        <v>0.63389852794309398</v>
      </c>
      <c r="N50" s="142">
        <f>安全性!J19</f>
        <v>0.65496254700778567</v>
      </c>
      <c r="O50" s="142">
        <f>安全性!K19</f>
        <v>0.68569687202422791</v>
      </c>
      <c r="P50" s="142">
        <f>安全性!L19</f>
        <v>0.70789323396632264</v>
      </c>
      <c r="Q50" s="142">
        <f>安全性!M19</f>
        <v>0.6921775601531297</v>
      </c>
      <c r="R50" s="142">
        <f>安全性!N19</f>
        <v>0.62655076074332094</v>
      </c>
      <c r="S50" s="142"/>
    </row>
    <row r="51" spans="2:19" s="139" customFormat="1" ht="15" customHeight="1" x14ac:dyDescent="0.2">
      <c r="B51" s="201" t="s">
        <v>571</v>
      </c>
      <c r="C51" s="147" t="e">
        <f>効率・成長性!#REF!</f>
        <v>#REF!</v>
      </c>
      <c r="D51" s="147" t="e">
        <f>効率・成長性!#REF!</f>
        <v>#REF!</v>
      </c>
      <c r="E51" s="147" t="e">
        <f>効率・成長性!#REF!</f>
        <v>#REF!</v>
      </c>
      <c r="F51" s="147" t="e">
        <f>効率・成長性!#REF!</f>
        <v>#REF!</v>
      </c>
      <c r="G51" s="147" t="e">
        <f>効率・成長性!#REF!</f>
        <v>#REF!</v>
      </c>
      <c r="H51" s="147" t="e">
        <f>効率・成長性!D8</f>
        <v>#REF!</v>
      </c>
      <c r="I51" s="147">
        <f>効率・成長性!E8</f>
        <v>1.1672393654282411</v>
      </c>
      <c r="J51" s="147">
        <f>効率・成長性!F8</f>
        <v>1.2172425477486484</v>
      </c>
      <c r="K51" s="147">
        <f>効率・成長性!G8</f>
        <v>1.3608546102107693</v>
      </c>
      <c r="L51" s="147">
        <f>効率・成長性!H8</f>
        <v>1.4061551905360108</v>
      </c>
      <c r="M51" s="147">
        <f>効率・成長性!I8</f>
        <v>1.1369747727604071</v>
      </c>
      <c r="N51" s="147">
        <f>効率・成長性!J8</f>
        <v>1.1716477795976692</v>
      </c>
      <c r="O51" s="147">
        <f>効率・成長性!K8</f>
        <v>1.1236058378315106</v>
      </c>
      <c r="P51" s="147">
        <f>効率・成長性!L8</f>
        <v>1.1242562459266749</v>
      </c>
      <c r="Q51" s="147">
        <f>効率・成長性!M8</f>
        <v>1.1370156267800857</v>
      </c>
      <c r="R51" s="147">
        <f>効率・成長性!N8</f>
        <v>1.0848449591973004</v>
      </c>
      <c r="S51" s="147"/>
    </row>
    <row r="52" spans="2:19" s="139" customFormat="1" ht="15" customHeight="1" x14ac:dyDescent="0.2">
      <c r="B52" s="201" t="s">
        <v>572</v>
      </c>
      <c r="C52" s="147" t="e">
        <f>効率・成長性!#REF!</f>
        <v>#REF!</v>
      </c>
      <c r="D52" s="147" t="e">
        <f>効率・成長性!#REF!</f>
        <v>#REF!</v>
      </c>
      <c r="E52" s="147" t="e">
        <f>効率・成長性!#REF!</f>
        <v>#REF!</v>
      </c>
      <c r="F52" s="147" t="e">
        <f>効率・成長性!#REF!</f>
        <v>#REF!</v>
      </c>
      <c r="G52" s="147" t="e">
        <f>効率・成長性!#REF!</f>
        <v>#REF!</v>
      </c>
      <c r="H52" s="147" t="e">
        <f>効率・成長性!D9</f>
        <v>#REF!</v>
      </c>
      <c r="I52" s="147">
        <f>効率・成長性!E9</f>
        <v>2.9606275675203211</v>
      </c>
      <c r="J52" s="147">
        <f>効率・成長性!F9</f>
        <v>2.9310701767149716</v>
      </c>
      <c r="K52" s="147">
        <f>効率・成長性!G9</f>
        <v>3.276607317156115</v>
      </c>
      <c r="L52" s="147">
        <f>効率・成長性!H9</f>
        <v>3.4208197766369675</v>
      </c>
      <c r="M52" s="147">
        <f>効率・成長性!I9</f>
        <v>2.7899812892646643</v>
      </c>
      <c r="N52" s="147">
        <f>効率・成長性!J9</f>
        <v>3.2856042288836642</v>
      </c>
      <c r="O52" s="147">
        <f>効率・成長性!K9</f>
        <v>3.836300931830817</v>
      </c>
      <c r="P52" s="147">
        <f>効率・成長性!L9</f>
        <v>4.7436845637014873</v>
      </c>
      <c r="Q52" s="147">
        <f>効率・成長性!M9</f>
        <v>5.7518631616698794</v>
      </c>
      <c r="R52" s="147">
        <f>効率・成長性!N9</f>
        <v>5.6172028179838307</v>
      </c>
      <c r="S52" s="147"/>
    </row>
    <row r="53" spans="2:19" s="139" customFormat="1" ht="15" customHeight="1" x14ac:dyDescent="0.2"/>
    <row r="54" spans="2:19" s="139" customFormat="1" ht="15" customHeight="1" x14ac:dyDescent="0.2"/>
    <row r="55" spans="2:19" s="139" customFormat="1" ht="15" customHeight="1" x14ac:dyDescent="0.2"/>
    <row r="56" spans="2:19" s="139" customFormat="1" ht="15" customHeight="1" x14ac:dyDescent="0.2"/>
    <row r="57" spans="2:19" s="139" customFormat="1" ht="13.8" customHeight="1" x14ac:dyDescent="0.2"/>
    <row r="58" spans="2:19" s="138" customFormat="1" ht="13.8" customHeight="1" x14ac:dyDescent="0.2"/>
    <row r="59" spans="2:19" s="138" customFormat="1" ht="9.6" x14ac:dyDescent="0.2"/>
    <row r="60" spans="2:19" s="138" customFormat="1" ht="9.6" x14ac:dyDescent="0.2"/>
    <row r="61" spans="2:19" s="138" customFormat="1" ht="9.6" x14ac:dyDescent="0.2"/>
    <row r="62" spans="2:19" s="138" customFormat="1" ht="9.6" x14ac:dyDescent="0.2"/>
    <row r="63" spans="2:19" s="138" customFormat="1" ht="9.6" x14ac:dyDescent="0.2"/>
    <row r="64" spans="2:19" s="138" customFormat="1" ht="9.6" x14ac:dyDescent="0.2"/>
    <row r="65" s="138" customFormat="1" ht="9.6" x14ac:dyDescent="0.2"/>
  </sheetData>
  <phoneticPr fontId="2"/>
  <printOptions horizontalCentered="1"/>
  <pageMargins left="0.31496062992125984" right="0.11811023622047245" top="0.59055118110236227" bottom="0.51181102362204722" header="0.51181102362204722" footer="0.51181102362204722"/>
  <pageSetup paperSize="9" scale="83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70C0"/>
    <pageSetUpPr fitToPage="1"/>
  </sheetPr>
  <dimension ref="A1:T65"/>
  <sheetViews>
    <sheetView showGridLines="0" view="pageBreakPreview" zoomScale="85" zoomScaleNormal="100" zoomScaleSheetLayoutView="85" workbookViewId="0">
      <selection activeCell="P29" sqref="P29"/>
    </sheetView>
  </sheetViews>
  <sheetFormatPr defaultColWidth="9" defaultRowHeight="13.2" x14ac:dyDescent="0.2"/>
  <cols>
    <col min="1" max="1" width="2.6640625" style="5" customWidth="1"/>
    <col min="2" max="9" width="8.6640625" style="5" customWidth="1"/>
    <col min="10" max="10" width="5.6640625" style="5" customWidth="1"/>
    <col min="11" max="12" width="8.6640625" style="5" customWidth="1"/>
    <col min="13" max="18" width="9" style="5"/>
    <col min="19" max="19" width="2.6640625" style="5" customWidth="1"/>
    <col min="20" max="16384" width="9" style="5"/>
  </cols>
  <sheetData>
    <row r="1" spans="1:19" ht="13.5" customHeight="1" x14ac:dyDescent="0.2"/>
    <row r="2" spans="1:19" ht="22.5" customHeight="1" x14ac:dyDescent="0.2">
      <c r="A2" s="418"/>
      <c r="B2" s="448"/>
      <c r="C2" s="418"/>
      <c r="D2" s="418"/>
      <c r="E2" s="418"/>
      <c r="F2" s="418"/>
      <c r="G2" s="418"/>
      <c r="H2" s="418"/>
      <c r="I2" s="418"/>
      <c r="J2" s="418"/>
      <c r="K2" s="418"/>
      <c r="L2" s="418"/>
      <c r="M2" s="418"/>
      <c r="N2" s="418"/>
      <c r="O2" s="418"/>
      <c r="P2" s="418"/>
      <c r="Q2" s="418"/>
      <c r="R2" s="418"/>
      <c r="S2" s="418"/>
    </row>
    <row r="3" spans="1:19" ht="22.5" customHeight="1" x14ac:dyDescent="0.2">
      <c r="A3" s="6"/>
      <c r="B3" s="7"/>
      <c r="C3" s="6"/>
      <c r="D3" s="6"/>
      <c r="E3" s="6"/>
      <c r="F3" s="6"/>
      <c r="G3" s="6"/>
      <c r="H3" s="6"/>
      <c r="I3" s="6"/>
      <c r="J3" s="6"/>
      <c r="K3" s="6"/>
      <c r="L3" s="6"/>
      <c r="S3" s="6"/>
    </row>
    <row r="4" spans="1:19" s="14" customFormat="1" ht="15" customHeight="1" x14ac:dyDescent="0.2">
      <c r="A4" s="137"/>
      <c r="B4" s="449" t="s">
        <v>573</v>
      </c>
      <c r="C4" s="450"/>
      <c r="D4" s="450"/>
      <c r="E4" s="450"/>
      <c r="F4" s="450"/>
      <c r="G4" s="450"/>
      <c r="H4" s="451"/>
      <c r="I4" s="451"/>
      <c r="J4" s="137"/>
      <c r="K4" s="449" t="s">
        <v>574</v>
      </c>
      <c r="L4" s="450"/>
      <c r="M4" s="450"/>
      <c r="N4" s="450"/>
      <c r="O4" s="450"/>
      <c r="P4" s="450"/>
      <c r="Q4" s="451"/>
      <c r="R4" s="451"/>
      <c r="S4" s="137"/>
    </row>
    <row r="5" spans="1:19" s="9" customFormat="1" ht="15" customHeight="1" x14ac:dyDescent="0.2">
      <c r="A5" s="4"/>
      <c r="B5" s="4"/>
      <c r="C5" s="4"/>
      <c r="D5" s="54"/>
      <c r="E5" s="54"/>
      <c r="F5" s="54"/>
      <c r="G5" s="54"/>
      <c r="H5" s="54"/>
      <c r="I5" s="54"/>
      <c r="J5" s="4"/>
      <c r="K5" s="55"/>
      <c r="L5" s="55"/>
      <c r="S5" s="4"/>
    </row>
    <row r="6" spans="1:19" s="9" customFormat="1" ht="15" customHeight="1" x14ac:dyDescent="0.2">
      <c r="A6" s="4"/>
      <c r="B6" s="4"/>
      <c r="C6" s="12"/>
      <c r="D6" s="134"/>
      <c r="E6" s="134"/>
      <c r="F6" s="134"/>
      <c r="G6" s="134"/>
      <c r="H6" s="134"/>
      <c r="I6" s="134"/>
      <c r="J6" s="4"/>
      <c r="K6" s="135"/>
      <c r="L6" s="135"/>
      <c r="S6" s="4"/>
    </row>
    <row r="7" spans="1:19" s="9" customFormat="1" ht="15" customHeight="1" x14ac:dyDescent="0.2">
      <c r="A7" s="4"/>
      <c r="B7" s="4"/>
      <c r="C7" s="12"/>
      <c r="D7" s="52"/>
      <c r="E7" s="52"/>
      <c r="F7" s="52"/>
      <c r="G7" s="52"/>
      <c r="H7" s="52"/>
      <c r="I7" s="52"/>
      <c r="J7" s="4"/>
      <c r="K7" s="53"/>
      <c r="L7" s="53"/>
      <c r="S7" s="4"/>
    </row>
    <row r="8" spans="1:19" s="9" customFormat="1" ht="15" customHeight="1" x14ac:dyDescent="0.2">
      <c r="A8" s="4"/>
      <c r="B8" s="4"/>
      <c r="C8" s="12"/>
      <c r="D8" s="52"/>
      <c r="E8" s="52"/>
      <c r="F8" s="52"/>
      <c r="G8" s="52"/>
      <c r="H8" s="52"/>
      <c r="I8" s="52"/>
      <c r="J8" s="4"/>
      <c r="K8" s="53"/>
      <c r="L8" s="53"/>
      <c r="S8" s="4"/>
    </row>
    <row r="9" spans="1:19" s="9" customFormat="1" ht="15" customHeight="1" x14ac:dyDescent="0.2">
      <c r="A9" s="4"/>
      <c r="B9" s="4"/>
      <c r="C9" s="12"/>
      <c r="D9" s="52"/>
      <c r="E9" s="52"/>
      <c r="F9" s="52"/>
      <c r="G9" s="52"/>
      <c r="H9" s="52"/>
      <c r="I9" s="52"/>
      <c r="J9" s="4"/>
      <c r="K9" s="53"/>
      <c r="L9" s="53"/>
      <c r="S9" s="4"/>
    </row>
    <row r="10" spans="1:19" s="9" customFormat="1" ht="15" customHeight="1" x14ac:dyDescent="0.2">
      <c r="A10" s="4"/>
      <c r="B10" s="4"/>
      <c r="C10" s="12"/>
      <c r="D10" s="52"/>
      <c r="E10" s="52"/>
      <c r="F10" s="52"/>
      <c r="G10" s="52"/>
      <c r="H10" s="52"/>
      <c r="I10" s="52"/>
      <c r="J10" s="4"/>
      <c r="K10" s="53"/>
      <c r="L10" s="53"/>
      <c r="S10" s="4"/>
    </row>
    <row r="11" spans="1:19" s="9" customFormat="1" ht="15" customHeight="1" x14ac:dyDescent="0.2">
      <c r="A11" s="4"/>
      <c r="B11" s="4"/>
      <c r="C11" s="12"/>
      <c r="D11" s="52"/>
      <c r="E11" s="52"/>
      <c r="F11" s="52"/>
      <c r="G11" s="52"/>
      <c r="H11" s="52"/>
      <c r="I11" s="52"/>
      <c r="J11" s="4"/>
      <c r="K11" s="53"/>
      <c r="L11" s="32"/>
      <c r="S11" s="4"/>
    </row>
    <row r="12" spans="1:19" s="9" customFormat="1" ht="15" customHeight="1" x14ac:dyDescent="0.2">
      <c r="A12" s="4"/>
      <c r="B12" s="4"/>
      <c r="C12" s="12"/>
      <c r="D12" s="52"/>
      <c r="E12" s="52"/>
      <c r="F12" s="31"/>
      <c r="G12" s="52"/>
      <c r="H12" s="52"/>
      <c r="I12" s="52"/>
      <c r="J12" s="4"/>
      <c r="K12" s="53"/>
      <c r="L12" s="53"/>
      <c r="M12" s="136"/>
      <c r="S12" s="4"/>
    </row>
    <row r="13" spans="1:19" s="9" customFormat="1" ht="15" customHeight="1" x14ac:dyDescent="0.2">
      <c r="A13" s="4"/>
      <c r="B13" s="54"/>
      <c r="C13" s="12"/>
      <c r="D13" s="52"/>
      <c r="E13" s="52"/>
      <c r="F13" s="52"/>
      <c r="G13" s="52"/>
      <c r="H13" s="52"/>
      <c r="I13" s="52"/>
      <c r="J13" s="4"/>
      <c r="K13" s="53"/>
      <c r="L13" s="53"/>
      <c r="S13" s="4"/>
    </row>
    <row r="14" spans="1:19" s="9" customFormat="1" ht="15" customHeight="1" x14ac:dyDescent="0.2">
      <c r="A14" s="4"/>
      <c r="B14" s="4"/>
      <c r="C14" s="12"/>
      <c r="D14" s="52"/>
      <c r="E14" s="52"/>
      <c r="F14" s="52"/>
      <c r="G14" s="52"/>
      <c r="H14" s="52"/>
      <c r="I14" s="52"/>
      <c r="J14" s="4"/>
      <c r="K14" s="53"/>
      <c r="L14" s="53"/>
      <c r="S14" s="4"/>
    </row>
    <row r="15" spans="1:19" s="9" customFormat="1" ht="15" customHeight="1" x14ac:dyDescent="0.2">
      <c r="A15" s="4"/>
      <c r="B15" s="4"/>
      <c r="C15" s="12"/>
      <c r="D15" s="52"/>
      <c r="E15" s="52"/>
      <c r="F15" s="52"/>
      <c r="G15" s="52"/>
      <c r="H15" s="52"/>
      <c r="I15" s="52"/>
      <c r="J15" s="4"/>
      <c r="K15" s="53"/>
      <c r="L15" s="53"/>
      <c r="S15" s="4"/>
    </row>
    <row r="16" spans="1:19" s="9" customFormat="1" ht="15" customHeight="1" x14ac:dyDescent="0.2">
      <c r="A16" s="4"/>
      <c r="B16" s="4"/>
      <c r="C16" s="12"/>
      <c r="D16" s="52"/>
      <c r="E16" s="52"/>
      <c r="F16" s="52"/>
      <c r="G16" s="52"/>
      <c r="H16" s="31"/>
      <c r="I16" s="31"/>
      <c r="J16" s="4"/>
      <c r="K16" s="32"/>
      <c r="L16" s="32"/>
      <c r="S16" s="4"/>
    </row>
    <row r="17" spans="1:19" s="9" customFormat="1" ht="15" customHeight="1" x14ac:dyDescent="0.2">
      <c r="A17" s="4"/>
      <c r="B17" s="4"/>
      <c r="C17" s="12"/>
      <c r="D17" s="52"/>
      <c r="E17" s="52"/>
      <c r="F17" s="52"/>
      <c r="G17" s="31"/>
      <c r="H17" s="52"/>
      <c r="I17" s="52"/>
      <c r="J17" s="4"/>
      <c r="K17" s="53"/>
      <c r="L17" s="53"/>
      <c r="S17" s="4"/>
    </row>
    <row r="18" spans="1:19" s="9" customFormat="1" ht="15" customHeight="1" x14ac:dyDescent="0.2">
      <c r="A18" s="4"/>
      <c r="B18" s="54"/>
      <c r="C18" s="12"/>
      <c r="D18" s="52"/>
      <c r="E18" s="52"/>
      <c r="F18" s="52"/>
      <c r="G18" s="52"/>
      <c r="H18" s="52"/>
      <c r="I18" s="52"/>
      <c r="J18" s="4"/>
      <c r="K18" s="53"/>
      <c r="L18" s="53"/>
      <c r="S18" s="4"/>
    </row>
    <row r="19" spans="1:19" s="9" customFormat="1" ht="15" customHeight="1" x14ac:dyDescent="0.2">
      <c r="A19" s="4"/>
      <c r="B19" s="4"/>
      <c r="C19" s="12"/>
      <c r="D19" s="52"/>
      <c r="E19" s="52"/>
      <c r="F19" s="52"/>
      <c r="G19" s="52"/>
      <c r="H19" s="52"/>
      <c r="I19" s="52"/>
      <c r="J19" s="4"/>
      <c r="K19" s="53"/>
      <c r="L19" s="53"/>
      <c r="S19" s="4"/>
    </row>
    <row r="20" spans="1:19" s="9" customFormat="1" ht="15" customHeight="1" x14ac:dyDescent="0.2">
      <c r="A20" s="4"/>
      <c r="B20" s="4"/>
      <c r="C20" s="12"/>
      <c r="D20" s="52"/>
      <c r="E20" s="52"/>
      <c r="F20" s="52"/>
      <c r="G20" s="52"/>
      <c r="H20" s="52"/>
      <c r="I20" s="52"/>
      <c r="J20" s="4"/>
      <c r="K20" s="53"/>
      <c r="L20" s="53"/>
      <c r="S20" s="4"/>
    </row>
    <row r="21" spans="1:19" s="9" customFormat="1" ht="15" customHeight="1" x14ac:dyDescent="0.2">
      <c r="A21" s="4"/>
      <c r="B21" s="4"/>
      <c r="C21" s="12"/>
      <c r="D21" s="54"/>
      <c r="E21" s="54"/>
      <c r="F21" s="54"/>
      <c r="G21" s="54"/>
      <c r="H21" s="54"/>
      <c r="I21" s="54"/>
      <c r="J21" s="4"/>
      <c r="K21" s="55"/>
      <c r="L21" s="55"/>
      <c r="S21" s="4"/>
    </row>
    <row r="22" spans="1:19" s="9" customFormat="1" ht="15" customHeight="1" x14ac:dyDescent="0.2">
      <c r="A22" s="4"/>
      <c r="B22" s="4"/>
      <c r="C22" s="12"/>
      <c r="D22" s="31"/>
      <c r="E22" s="31"/>
      <c r="F22" s="31"/>
      <c r="G22" s="31"/>
      <c r="H22" s="31"/>
      <c r="I22" s="31"/>
      <c r="J22" s="4"/>
      <c r="K22" s="32"/>
      <c r="L22" s="32"/>
      <c r="S22" s="4"/>
    </row>
    <row r="23" spans="1:19" s="9" customFormat="1" ht="15" customHeight="1" x14ac:dyDescent="0.2">
      <c r="A23" s="4"/>
      <c r="B23" s="4"/>
      <c r="C23" s="12"/>
      <c r="D23" s="31"/>
      <c r="E23" s="31"/>
      <c r="F23" s="31"/>
      <c r="G23" s="31"/>
      <c r="H23" s="31"/>
      <c r="I23" s="31"/>
      <c r="J23" s="4"/>
      <c r="K23" s="32"/>
      <c r="L23" s="32"/>
      <c r="S23" s="4"/>
    </row>
    <row r="24" spans="1:19" s="14" customFormat="1" ht="15" customHeight="1" x14ac:dyDescent="0.2">
      <c r="A24" s="137"/>
      <c r="B24" s="449" t="s">
        <v>575</v>
      </c>
      <c r="C24" s="450"/>
      <c r="D24" s="450"/>
      <c r="E24" s="450"/>
      <c r="F24" s="450"/>
      <c r="G24" s="450"/>
      <c r="H24" s="451"/>
      <c r="I24" s="451"/>
      <c r="J24" s="137"/>
      <c r="K24" s="449" t="s">
        <v>576</v>
      </c>
      <c r="L24" s="450"/>
      <c r="M24" s="450"/>
      <c r="N24" s="450"/>
      <c r="O24" s="450"/>
      <c r="P24" s="450"/>
      <c r="Q24" s="451"/>
      <c r="R24" s="451"/>
      <c r="S24" s="137"/>
    </row>
    <row r="25" spans="1:19" s="9" customFormat="1" ht="15" customHeight="1" x14ac:dyDescent="0.2">
      <c r="A25" s="4"/>
      <c r="B25" s="4"/>
      <c r="C25" s="4"/>
      <c r="D25" s="54"/>
      <c r="E25" s="54"/>
      <c r="F25" s="54"/>
      <c r="G25" s="54"/>
      <c r="H25" s="54"/>
      <c r="I25" s="54"/>
      <c r="J25" s="4"/>
      <c r="K25" s="55"/>
      <c r="L25" s="55"/>
      <c r="S25" s="4"/>
    </row>
    <row r="26" spans="1:19" s="9" customFormat="1" ht="15" customHeight="1" x14ac:dyDescent="0.2">
      <c r="A26" s="4"/>
      <c r="B26" s="4"/>
      <c r="C26" s="12"/>
      <c r="D26" s="134"/>
      <c r="E26" s="134"/>
      <c r="F26" s="134"/>
      <c r="G26" s="134"/>
      <c r="H26" s="134"/>
      <c r="I26" s="134"/>
      <c r="J26" s="4"/>
      <c r="K26" s="135"/>
      <c r="L26" s="135"/>
      <c r="S26" s="4"/>
    </row>
    <row r="27" spans="1:19" s="9" customFormat="1" ht="15" customHeight="1" x14ac:dyDescent="0.2">
      <c r="A27" s="4"/>
      <c r="B27" s="4"/>
      <c r="C27" s="12"/>
      <c r="D27" s="52"/>
      <c r="E27" s="52"/>
      <c r="F27" s="52"/>
      <c r="G27" s="52"/>
      <c r="H27" s="52"/>
      <c r="I27" s="52"/>
      <c r="J27" s="4"/>
      <c r="K27" s="53"/>
      <c r="L27" s="53"/>
      <c r="S27" s="4"/>
    </row>
    <row r="28" spans="1:19" s="9" customFormat="1" ht="15" customHeight="1" x14ac:dyDescent="0.2">
      <c r="A28" s="4"/>
      <c r="B28" s="4"/>
      <c r="C28" s="12"/>
      <c r="D28" s="52"/>
      <c r="E28" s="52"/>
      <c r="F28" s="52"/>
      <c r="G28" s="52"/>
      <c r="H28" s="52"/>
      <c r="I28" s="52"/>
      <c r="J28" s="4"/>
      <c r="K28" s="53"/>
      <c r="L28" s="53"/>
      <c r="S28" s="4"/>
    </row>
    <row r="29" spans="1:19" s="9" customFormat="1" ht="15" customHeight="1" x14ac:dyDescent="0.2">
      <c r="A29" s="4"/>
      <c r="B29" s="4"/>
      <c r="C29" s="12"/>
      <c r="D29" s="52"/>
      <c r="E29" s="52"/>
      <c r="F29" s="52"/>
      <c r="G29" s="52"/>
      <c r="H29" s="52"/>
      <c r="I29" s="52"/>
      <c r="J29" s="4"/>
      <c r="K29" s="53"/>
      <c r="L29" s="53"/>
      <c r="S29" s="4"/>
    </row>
    <row r="30" spans="1:19" s="9" customFormat="1" ht="15" customHeight="1" x14ac:dyDescent="0.2">
      <c r="A30" s="4"/>
      <c r="B30" s="4"/>
      <c r="C30" s="12"/>
      <c r="D30" s="52"/>
      <c r="E30" s="52"/>
      <c r="F30" s="52"/>
      <c r="G30" s="52"/>
      <c r="H30" s="52"/>
      <c r="I30" s="52"/>
      <c r="J30" s="4"/>
      <c r="K30" s="53"/>
      <c r="L30" s="53"/>
      <c r="S30" s="4"/>
    </row>
    <row r="31" spans="1:19" s="9" customFormat="1" ht="15" customHeight="1" x14ac:dyDescent="0.2">
      <c r="A31" s="4"/>
      <c r="B31" s="4"/>
      <c r="C31" s="12"/>
      <c r="D31" s="52"/>
      <c r="E31" s="52"/>
      <c r="F31" s="52"/>
      <c r="G31" s="52"/>
      <c r="H31" s="52"/>
      <c r="I31" s="52"/>
      <c r="J31" s="4"/>
      <c r="K31" s="53"/>
      <c r="L31" s="32"/>
      <c r="S31" s="4"/>
    </row>
    <row r="32" spans="1:19" s="9" customFormat="1" ht="15" customHeight="1" x14ac:dyDescent="0.2">
      <c r="A32" s="4"/>
      <c r="B32" s="4"/>
      <c r="C32" s="12"/>
      <c r="D32" s="52"/>
      <c r="E32" s="52"/>
      <c r="F32" s="31"/>
      <c r="G32" s="52"/>
      <c r="H32" s="52"/>
      <c r="I32" s="52"/>
      <c r="J32" s="4"/>
      <c r="K32" s="53"/>
      <c r="L32" s="53"/>
      <c r="M32" s="136"/>
      <c r="S32" s="4"/>
    </row>
    <row r="33" spans="1:20" s="9" customFormat="1" ht="15" customHeight="1" x14ac:dyDescent="0.2">
      <c r="A33" s="4"/>
      <c r="B33" s="54"/>
      <c r="C33" s="12"/>
      <c r="D33" s="52"/>
      <c r="E33" s="52"/>
      <c r="F33" s="52"/>
      <c r="G33" s="52"/>
      <c r="H33" s="52"/>
      <c r="I33" s="52"/>
      <c r="J33" s="4"/>
      <c r="K33" s="53"/>
      <c r="L33" s="53"/>
      <c r="S33" s="4"/>
    </row>
    <row r="34" spans="1:20" s="9" customFormat="1" ht="15" customHeight="1" x14ac:dyDescent="0.2">
      <c r="A34" s="4"/>
      <c r="B34" s="4"/>
      <c r="C34" s="12"/>
      <c r="D34" s="52"/>
      <c r="E34" s="52"/>
      <c r="F34" s="52"/>
      <c r="G34" s="52"/>
      <c r="H34" s="52"/>
      <c r="I34" s="52"/>
      <c r="J34" s="4"/>
      <c r="K34" s="53"/>
      <c r="L34" s="53"/>
      <c r="S34" s="4"/>
    </row>
    <row r="35" spans="1:20" s="9" customFormat="1" ht="15" customHeight="1" x14ac:dyDescent="0.2">
      <c r="A35" s="4"/>
      <c r="B35" s="4"/>
      <c r="C35" s="12"/>
      <c r="D35" s="52"/>
      <c r="E35" s="52"/>
      <c r="F35" s="52"/>
      <c r="G35" s="52"/>
      <c r="H35" s="52"/>
      <c r="I35" s="52"/>
      <c r="J35" s="4"/>
      <c r="K35" s="53"/>
      <c r="L35" s="53"/>
      <c r="S35" s="4"/>
    </row>
    <row r="36" spans="1:20" s="9" customFormat="1" ht="15" customHeight="1" x14ac:dyDescent="0.2">
      <c r="A36" s="4"/>
      <c r="B36" s="4"/>
      <c r="C36" s="12"/>
      <c r="D36" s="52"/>
      <c r="E36" s="52"/>
      <c r="F36" s="52"/>
      <c r="G36" s="52"/>
      <c r="H36" s="31"/>
      <c r="I36" s="31"/>
      <c r="J36" s="4"/>
      <c r="K36" s="32"/>
      <c r="L36" s="32"/>
      <c r="S36" s="4"/>
    </row>
    <row r="37" spans="1:20" s="9" customFormat="1" ht="15" customHeight="1" x14ac:dyDescent="0.2">
      <c r="A37" s="4"/>
      <c r="B37" s="4"/>
      <c r="C37" s="12"/>
      <c r="D37" s="52"/>
      <c r="E37" s="52"/>
      <c r="F37" s="52"/>
      <c r="G37" s="31"/>
      <c r="H37" s="52"/>
      <c r="I37" s="52"/>
      <c r="J37" s="4"/>
      <c r="K37" s="53"/>
      <c r="L37" s="53"/>
      <c r="S37" s="4"/>
    </row>
    <row r="38" spans="1:20" s="9" customFormat="1" ht="15" customHeight="1" x14ac:dyDescent="0.2">
      <c r="A38" s="4"/>
      <c r="B38" s="54"/>
      <c r="C38" s="12"/>
      <c r="D38" s="52"/>
      <c r="E38" s="52"/>
      <c r="F38" s="52"/>
      <c r="G38" s="52"/>
      <c r="H38" s="52"/>
      <c r="I38" s="52"/>
      <c r="J38" s="4"/>
      <c r="K38" s="53"/>
      <c r="L38" s="53"/>
      <c r="S38" s="4"/>
    </row>
    <row r="39" spans="1:20" s="9" customFormat="1" ht="15" customHeight="1" x14ac:dyDescent="0.2">
      <c r="A39" s="4"/>
      <c r="B39" s="4"/>
      <c r="C39" s="12"/>
      <c r="D39" s="52"/>
      <c r="E39" s="52"/>
      <c r="F39" s="52"/>
      <c r="G39" s="52"/>
      <c r="H39" s="52"/>
      <c r="I39" s="52"/>
      <c r="J39" s="4"/>
      <c r="K39" s="53"/>
      <c r="L39" s="53"/>
      <c r="S39" s="4"/>
    </row>
    <row r="40" spans="1:20" s="9" customFormat="1" ht="15" customHeight="1" x14ac:dyDescent="0.2">
      <c r="A40" s="4"/>
      <c r="B40" s="4"/>
      <c r="C40" s="12"/>
      <c r="D40" s="52"/>
      <c r="E40" s="52"/>
      <c r="F40" s="52"/>
      <c r="G40" s="52"/>
      <c r="H40" s="52"/>
      <c r="I40" s="52"/>
      <c r="J40" s="4"/>
      <c r="K40" s="53"/>
      <c r="L40" s="53"/>
      <c r="S40" s="4"/>
    </row>
    <row r="41" spans="1:20" s="9" customFormat="1" ht="15" customHeight="1" x14ac:dyDescent="0.2">
      <c r="A41" s="4"/>
      <c r="B41" s="4"/>
      <c r="C41" s="12"/>
      <c r="D41" s="54"/>
      <c r="E41" s="54"/>
      <c r="F41" s="54"/>
      <c r="G41" s="54"/>
      <c r="H41" s="54"/>
      <c r="I41" s="54"/>
      <c r="J41" s="4"/>
      <c r="K41" s="55"/>
      <c r="L41" s="55"/>
      <c r="S41" s="4"/>
    </row>
    <row r="42" spans="1:20" s="9" customFormat="1" ht="15" customHeight="1" x14ac:dyDescent="0.2">
      <c r="A42" s="4"/>
      <c r="B42" s="4"/>
      <c r="C42" s="12"/>
      <c r="D42" s="31"/>
      <c r="E42" s="31"/>
      <c r="F42" s="31"/>
      <c r="G42" s="31"/>
      <c r="H42" s="31"/>
      <c r="I42" s="31"/>
      <c r="J42" s="4"/>
      <c r="K42" s="32"/>
      <c r="L42" s="32"/>
      <c r="S42" s="4"/>
    </row>
    <row r="43" spans="1:20" s="9" customFormat="1" ht="15" customHeight="1" x14ac:dyDescent="0.2">
      <c r="A43" s="4"/>
      <c r="B43" s="4"/>
      <c r="C43" s="12"/>
      <c r="D43" s="31"/>
      <c r="E43" s="31"/>
      <c r="F43" s="31"/>
      <c r="G43" s="31"/>
      <c r="H43" s="31"/>
      <c r="I43" s="31"/>
      <c r="J43" s="4"/>
      <c r="K43" s="32"/>
      <c r="L43" s="32"/>
      <c r="S43" s="4"/>
    </row>
    <row r="44" spans="1:20" s="139" customFormat="1" ht="15" customHeight="1" x14ac:dyDescent="0.2">
      <c r="C44" s="196" t="e">
        <f>連PL!#REF!</f>
        <v>#REF!</v>
      </c>
      <c r="D44" s="196" t="e">
        <f>連PL!#REF!</f>
        <v>#REF!</v>
      </c>
      <c r="E44" s="196" t="e">
        <f>連PL!#REF!</f>
        <v>#REF!</v>
      </c>
      <c r="F44" s="196" t="e">
        <f>連PL!#REF!</f>
        <v>#REF!</v>
      </c>
      <c r="G44" s="196" t="e">
        <f>連PL!#REF!</f>
        <v>#REF!</v>
      </c>
      <c r="H44" s="196">
        <v>2014</v>
      </c>
      <c r="I44" s="196">
        <v>2015</v>
      </c>
      <c r="J44" s="196">
        <v>2016</v>
      </c>
      <c r="K44" s="196">
        <v>2017</v>
      </c>
      <c r="L44" s="196">
        <v>2018</v>
      </c>
      <c r="M44" s="196">
        <v>2019</v>
      </c>
      <c r="N44" s="196">
        <v>2020</v>
      </c>
      <c r="O44" s="196">
        <v>2021</v>
      </c>
      <c r="P44" s="196">
        <v>2022</v>
      </c>
      <c r="Q44" s="196">
        <v>2023</v>
      </c>
      <c r="R44" s="196">
        <v>2024</v>
      </c>
      <c r="S44" s="196"/>
      <c r="T44" s="196"/>
    </row>
    <row r="45" spans="1:20" s="139" customFormat="1" ht="15" customHeight="1" x14ac:dyDescent="0.2">
      <c r="B45" s="200" t="s">
        <v>577</v>
      </c>
      <c r="C45" s="144" t="e">
        <f>投資!#REF!</f>
        <v>#REF!</v>
      </c>
      <c r="D45" s="144" t="e">
        <f>投資!#REF!</f>
        <v>#REF!</v>
      </c>
      <c r="E45" s="144" t="e">
        <f>投資!#REF!</f>
        <v>#REF!</v>
      </c>
      <c r="F45" s="144" t="e">
        <f>投資!#REF!</f>
        <v>#REF!</v>
      </c>
      <c r="G45" s="144" t="e">
        <f>投資!#REF!</f>
        <v>#REF!</v>
      </c>
      <c r="H45" s="144" t="e">
        <f>投資!D16</f>
        <v>#REF!</v>
      </c>
      <c r="I45" s="144">
        <f>投資!E16</f>
        <v>-0.3376927714933381</v>
      </c>
      <c r="J45" s="144">
        <f>投資!F16</f>
        <v>-0.74912836823527396</v>
      </c>
      <c r="K45" s="144">
        <f>投資!G16</f>
        <v>0.3811829483534927</v>
      </c>
      <c r="L45" s="144">
        <f>投資!H16</f>
        <v>0.4549400793797615</v>
      </c>
      <c r="M45" s="144">
        <f>投資!I16</f>
        <v>0.16529443148824158</v>
      </c>
      <c r="N45" s="144">
        <f>投資!J16</f>
        <v>8.4858499751706548E-2</v>
      </c>
      <c r="O45" s="144">
        <f>投資!K16</f>
        <v>0.18323099965722131</v>
      </c>
      <c r="P45" s="144">
        <f>投資!L16</f>
        <v>0.14253167981698475</v>
      </c>
      <c r="Q45" s="144">
        <f>投資!M16</f>
        <v>9.7709607353752254E-2</v>
      </c>
      <c r="R45" s="144">
        <f>投資!N16</f>
        <v>4.1651460462762704E-2</v>
      </c>
      <c r="S45" s="144"/>
      <c r="T45" s="144"/>
    </row>
    <row r="46" spans="1:20" s="139" customFormat="1" ht="15" customHeight="1" x14ac:dyDescent="0.2">
      <c r="B46" s="141" t="s">
        <v>186</v>
      </c>
      <c r="C46" s="145" t="e">
        <f>連PL!#REF!</f>
        <v>#REF!</v>
      </c>
      <c r="D46" s="145" t="e">
        <f>連PL!#REF!</f>
        <v>#REF!</v>
      </c>
      <c r="E46" s="145" t="e">
        <f>連PL!#REF!</f>
        <v>#REF!</v>
      </c>
      <c r="F46" s="145" t="e">
        <f>連PL!#REF!</f>
        <v>#REF!</v>
      </c>
      <c r="G46" s="145" t="e">
        <f>連PL!#REF!</f>
        <v>#REF!</v>
      </c>
      <c r="H46" s="145">
        <f>連PL!D25</f>
        <v>1863</v>
      </c>
      <c r="I46" s="145">
        <f>連PL!E25</f>
        <v>-4707</v>
      </c>
      <c r="J46" s="145">
        <f>連PL!F25</f>
        <v>-6094</v>
      </c>
      <c r="K46" s="145">
        <f>連PL!G25</f>
        <v>2366</v>
      </c>
      <c r="L46" s="145">
        <f>連PL!H25</f>
        <v>4315</v>
      </c>
      <c r="M46" s="145">
        <f>連PL!I25</f>
        <v>2034</v>
      </c>
      <c r="N46" s="145">
        <f>連PL!J25</f>
        <v>1099</v>
      </c>
      <c r="O46" s="145">
        <f>連PL!K25</f>
        <v>2460</v>
      </c>
      <c r="P46" s="145">
        <f>連PL!L25</f>
        <v>2051</v>
      </c>
      <c r="Q46" s="145">
        <f>連PL!M25</f>
        <v>1440</v>
      </c>
      <c r="R46" s="145">
        <f>連PL!N25</f>
        <v>603</v>
      </c>
      <c r="S46" s="145"/>
      <c r="T46" s="145"/>
    </row>
    <row r="47" spans="1:20" s="139" customFormat="1" ht="15" customHeight="1" x14ac:dyDescent="0.2">
      <c r="B47" s="201" t="s">
        <v>578</v>
      </c>
      <c r="C47" s="148" t="e">
        <f>投資!#REF!</f>
        <v>#REF!</v>
      </c>
      <c r="D47" s="148" t="e">
        <f>投資!#REF!</f>
        <v>#REF!</v>
      </c>
      <c r="E47" s="148" t="e">
        <f>投資!#REF!</f>
        <v>#REF!</v>
      </c>
      <c r="F47" s="148" t="e">
        <f>投資!#REF!</f>
        <v>#REF!</v>
      </c>
      <c r="G47" s="148" t="e">
        <f>投資!#REF!</f>
        <v>#REF!</v>
      </c>
      <c r="H47" s="148" t="e">
        <f>投資!D17</f>
        <v>#REF!</v>
      </c>
      <c r="I47" s="148">
        <f>投資!E17</f>
        <v>-0.1562935885963794</v>
      </c>
      <c r="J47" s="148">
        <f>投資!F17</f>
        <v>0.10498846802395222</v>
      </c>
      <c r="K47" s="148">
        <f>投資!G17</f>
        <v>0.13937341468743525</v>
      </c>
      <c r="L47" s="148">
        <f>投資!H17</f>
        <v>0.20086294843429248</v>
      </c>
      <c r="M47" s="148">
        <f>投資!I17</f>
        <v>0.11282046892101641</v>
      </c>
      <c r="N47" s="148">
        <f>投資!J17</f>
        <v>0.17347146670382368</v>
      </c>
      <c r="O47" s="148">
        <f>投資!K17</f>
        <v>0.14999482676127299</v>
      </c>
      <c r="P47" s="148">
        <f>投資!L17</f>
        <v>0.14252982424539987</v>
      </c>
      <c r="Q47" s="148">
        <f>投資!M17</f>
        <v>0.10554143090418866</v>
      </c>
      <c r="R47" s="148">
        <f>投資!N17</f>
        <v>4.8765992008180971E-2</v>
      </c>
      <c r="S47" s="148"/>
      <c r="T47" s="148"/>
    </row>
    <row r="48" spans="1:20" s="139" customFormat="1" ht="15" customHeight="1" x14ac:dyDescent="0.2">
      <c r="B48" s="139" t="s">
        <v>184</v>
      </c>
      <c r="C48" s="143" t="e">
        <f>連PL!#REF!</f>
        <v>#REF!</v>
      </c>
      <c r="D48" s="143" t="e">
        <f>連PL!#REF!</f>
        <v>#REF!</v>
      </c>
      <c r="E48" s="143" t="e">
        <f>連PL!#REF!</f>
        <v>#REF!</v>
      </c>
      <c r="F48" s="143" t="e">
        <f>連PL!#REF!</f>
        <v>#REF!</v>
      </c>
      <c r="G48" s="143" t="e">
        <f>連PL!#REF!</f>
        <v>#REF!</v>
      </c>
      <c r="H48" s="143">
        <f>連PL!D15</f>
        <v>3350</v>
      </c>
      <c r="I48" s="143">
        <f>連PL!E15</f>
        <v>-4081</v>
      </c>
      <c r="J48" s="143">
        <f>連PL!F15</f>
        <v>2569</v>
      </c>
      <c r="K48" s="143">
        <f>連PL!G15</f>
        <v>3177</v>
      </c>
      <c r="L48" s="143">
        <f>連PL!H15</f>
        <v>4341</v>
      </c>
      <c r="M48" s="143">
        <f>連PL!I15</f>
        <v>2345</v>
      </c>
      <c r="N48" s="143">
        <f>連PL!J15</f>
        <v>3488</v>
      </c>
      <c r="O48" s="143">
        <f>連PL!K15</f>
        <v>3003</v>
      </c>
      <c r="P48" s="143">
        <f>連PL!L15</f>
        <v>2943</v>
      </c>
      <c r="Q48" s="143">
        <f>連PL!M15</f>
        <v>2223</v>
      </c>
      <c r="R48" s="143">
        <f>連PL!N15</f>
        <v>1072</v>
      </c>
      <c r="S48" s="143"/>
      <c r="T48" s="143"/>
    </row>
    <row r="49" spans="2:20" s="139" customFormat="1" ht="15" customHeight="1" x14ac:dyDescent="0.2">
      <c r="B49" s="200" t="s">
        <v>579</v>
      </c>
      <c r="C49" s="146" t="e">
        <f>'投資-2'!#REF!</f>
        <v>#REF!</v>
      </c>
      <c r="D49" s="146" t="e">
        <f>'投資-2'!#REF!</f>
        <v>#REF!</v>
      </c>
      <c r="E49" s="146" t="e">
        <f>'投資-2'!#REF!</f>
        <v>#REF!</v>
      </c>
      <c r="F49" s="146" t="e">
        <f>'投資-2'!#REF!</f>
        <v>#REF!</v>
      </c>
      <c r="G49" s="146" t="e">
        <f>'投資-2'!#REF!</f>
        <v>#REF!</v>
      </c>
      <c r="H49" s="146">
        <f>'投資-2'!D10</f>
        <v>117.37</v>
      </c>
      <c r="I49" s="146">
        <f>'投資-2'!E10</f>
        <v>-290.60000000000002</v>
      </c>
      <c r="J49" s="146">
        <f>'投資-2'!F10</f>
        <v>-376.22</v>
      </c>
      <c r="K49" s="146">
        <f>'投資-2'!G10</f>
        <v>146.1</v>
      </c>
      <c r="L49" s="146">
        <f>'投資-2'!H10</f>
        <v>266.42</v>
      </c>
      <c r="M49" s="146">
        <f>'投資-2'!I10</f>
        <v>125.56</v>
      </c>
      <c r="N49" s="146">
        <f>'投資-2'!J10</f>
        <v>67.849999999999994</v>
      </c>
      <c r="O49" s="146">
        <f>'投資-2'!K10</f>
        <v>151.91</v>
      </c>
      <c r="P49" s="146">
        <f>'投資-2'!L10</f>
        <v>126.64</v>
      </c>
      <c r="Q49" s="146">
        <f>'投資-2'!M10</f>
        <v>88.94</v>
      </c>
      <c r="R49" s="146">
        <f>'投資-2'!N10</f>
        <v>37.229999999999997</v>
      </c>
      <c r="S49" s="146"/>
      <c r="T49" s="146"/>
    </row>
    <row r="50" spans="2:20" s="139" customFormat="1" ht="15" customHeight="1" x14ac:dyDescent="0.2">
      <c r="B50" s="200" t="s">
        <v>580</v>
      </c>
      <c r="C50" s="146" t="e">
        <f>'投資-2'!#REF!</f>
        <v>#REF!</v>
      </c>
      <c r="D50" s="146" t="e">
        <f>'投資-2'!#REF!</f>
        <v>#REF!</v>
      </c>
      <c r="E50" s="146" t="e">
        <f>'投資-2'!#REF!</f>
        <v>#REF!</v>
      </c>
      <c r="F50" s="146" t="e">
        <f>'投資-2'!#REF!</f>
        <v>#REF!</v>
      </c>
      <c r="G50" s="146" t="e">
        <f>'投資-2'!#REF!</f>
        <v>#REF!</v>
      </c>
      <c r="H50" s="146">
        <f>'投資-2'!D11</f>
        <v>1043.19</v>
      </c>
      <c r="I50" s="146">
        <f>'投資-2'!E11</f>
        <v>696.7</v>
      </c>
      <c r="J50" s="146">
        <f>'投資-2'!F11</f>
        <v>306.91000000000003</v>
      </c>
      <c r="K50" s="146">
        <f>'投資-2'!G11</f>
        <v>459.66</v>
      </c>
      <c r="L50" s="146">
        <f>'投資-2'!H11</f>
        <v>711.58</v>
      </c>
      <c r="M50" s="146">
        <f>'投資-2'!I11</f>
        <v>807.69</v>
      </c>
      <c r="N50" s="146">
        <f>'投資-2'!J11</f>
        <v>791.54</v>
      </c>
      <c r="O50" s="146">
        <f>'投資-2'!K11</f>
        <v>866.53</v>
      </c>
      <c r="P50" s="146">
        <f>'投資-2'!L11</f>
        <v>910.41</v>
      </c>
      <c r="Q50" s="146">
        <f>'投資-2'!M11</f>
        <v>910.08</v>
      </c>
      <c r="R50" s="146">
        <f>'投資-2'!N11</f>
        <v>877.85</v>
      </c>
      <c r="S50" s="146"/>
      <c r="T50" s="146"/>
    </row>
    <row r="51" spans="2:20" s="139" customFormat="1" ht="15" customHeight="1" x14ac:dyDescent="0.2">
      <c r="B51" s="201" t="s">
        <v>581</v>
      </c>
      <c r="C51" s="147" t="e">
        <f>'投資-2'!#REF!</f>
        <v>#REF!</v>
      </c>
      <c r="D51" s="147" t="e">
        <f>'投資-2'!#REF!</f>
        <v>#REF!</v>
      </c>
      <c r="E51" s="147" t="e">
        <f>'投資-2'!#REF!</f>
        <v>#REF!</v>
      </c>
      <c r="F51" s="147" t="e">
        <f>'投資-2'!#REF!</f>
        <v>#REF!</v>
      </c>
      <c r="G51" s="147" t="e">
        <f>'投資-2'!#REF!</f>
        <v>#REF!</v>
      </c>
      <c r="H51" s="147">
        <f>'投資-2'!D17</f>
        <v>9.8065945301184279</v>
      </c>
      <c r="I51" s="147">
        <f>'投資-2'!E17</f>
        <v>-4.2016517549896761</v>
      </c>
      <c r="J51" s="147">
        <f>'投資-2'!F17</f>
        <v>-2.6022008399340808</v>
      </c>
      <c r="K51" s="147">
        <f>'投資-2'!G17</f>
        <v>10.629705681040384</v>
      </c>
      <c r="L51" s="147">
        <f>'投資-2'!H17</f>
        <v>6.7524960588544403</v>
      </c>
      <c r="M51" s="147">
        <f>'投資-2'!I17</f>
        <v>11.564192417967506</v>
      </c>
      <c r="N51" s="147">
        <f>'投資-2'!J17</f>
        <v>24.362564480471629</v>
      </c>
      <c r="O51" s="147">
        <f>'投資-2'!K17</f>
        <v>14.087288526100981</v>
      </c>
      <c r="P51" s="147">
        <f>'投資-2'!L17</f>
        <v>15.03474415666456</v>
      </c>
      <c r="Q51" s="147">
        <f>'投資-2'!M17</f>
        <v>20.575668990330559</v>
      </c>
      <c r="R51" s="147">
        <f>'投資-2'!N17</f>
        <v>52.565135643298419</v>
      </c>
      <c r="S51" s="147"/>
      <c r="T51" s="147"/>
    </row>
    <row r="52" spans="2:20" s="139" customFormat="1" ht="15" customHeight="1" x14ac:dyDescent="0.2">
      <c r="B52" s="201" t="s">
        <v>582</v>
      </c>
      <c r="C52" s="147" t="e">
        <f>'投資-2'!#REF!</f>
        <v>#REF!</v>
      </c>
      <c r="D52" s="147" t="e">
        <f>'投資-2'!#REF!</f>
        <v>#REF!</v>
      </c>
      <c r="E52" s="147" t="e">
        <f>'投資-2'!#REF!</f>
        <v>#REF!</v>
      </c>
      <c r="F52" s="147" t="e">
        <f>'投資-2'!#REF!</f>
        <v>#REF!</v>
      </c>
      <c r="G52" s="147" t="e">
        <f>'投資-2'!#REF!</f>
        <v>#REF!</v>
      </c>
      <c r="H52" s="147">
        <f>'投資-2'!D18</f>
        <v>1.1033464661279344</v>
      </c>
      <c r="I52" s="147">
        <f>'投資-2'!E18</f>
        <v>1.7525477249892349</v>
      </c>
      <c r="J52" s="147">
        <f>'投資-2'!F18</f>
        <v>3.1898602196083541</v>
      </c>
      <c r="K52" s="147">
        <f>'投資-2'!G18</f>
        <v>3.3785841709089324</v>
      </c>
      <c r="L52" s="147">
        <f>'投資-2'!H18</f>
        <v>2.5281767334663705</v>
      </c>
      <c r="M52" s="147">
        <f>'投資-2'!I18</f>
        <v>1.7977194220554915</v>
      </c>
      <c r="N52" s="147">
        <f>'投資-2'!J18</f>
        <v>2.0883341334613541</v>
      </c>
      <c r="O52" s="147">
        <f>'投資-2'!K18</f>
        <v>2.4696202093407038</v>
      </c>
      <c r="P52" s="147">
        <f>'投資-2'!L18</f>
        <v>2.0913654287628654</v>
      </c>
      <c r="Q52" s="147">
        <f>'投資-2'!M18</f>
        <v>2.0108122362869199</v>
      </c>
      <c r="R52" s="147">
        <f>'投資-2'!N18</f>
        <v>2.2293102466252774</v>
      </c>
      <c r="S52" s="147"/>
      <c r="T52" s="147"/>
    </row>
    <row r="53" spans="2:20" s="139" customFormat="1" ht="15" customHeight="1" x14ac:dyDescent="0.2"/>
    <row r="54" spans="2:20" s="139" customFormat="1" ht="15" customHeight="1" x14ac:dyDescent="0.2"/>
    <row r="55" spans="2:20" s="139" customFormat="1" ht="15" customHeight="1" x14ac:dyDescent="0.2"/>
    <row r="56" spans="2:20" s="139" customFormat="1" ht="15" customHeight="1" x14ac:dyDescent="0.2"/>
    <row r="57" spans="2:20" s="139" customFormat="1" ht="15" customHeight="1" x14ac:dyDescent="0.2"/>
    <row r="58" spans="2:20" s="138" customFormat="1" ht="9.6" x14ac:dyDescent="0.2"/>
    <row r="59" spans="2:20" s="138" customFormat="1" ht="9.6" x14ac:dyDescent="0.2"/>
    <row r="60" spans="2:20" s="138" customFormat="1" ht="9.6" x14ac:dyDescent="0.2"/>
    <row r="61" spans="2:20" s="138" customFormat="1" ht="9.6" x14ac:dyDescent="0.2"/>
    <row r="62" spans="2:20" s="138" customFormat="1" ht="9.6" x14ac:dyDescent="0.2"/>
    <row r="63" spans="2:20" s="138" customFormat="1" ht="9.6" x14ac:dyDescent="0.2"/>
    <row r="64" spans="2:20" s="138" customFormat="1" ht="9.6" x14ac:dyDescent="0.2"/>
    <row r="65" s="138" customFormat="1" ht="9.6" x14ac:dyDescent="0.2"/>
  </sheetData>
  <phoneticPr fontId="2"/>
  <printOptions horizontalCentered="1"/>
  <pageMargins left="0.31496062992125984" right="0.11811023622047245" top="0.59055118110236227" bottom="0.51181102362204722" header="0.51181102362204722" footer="0.51181102362204722"/>
  <pageSetup paperSize="9" scale="8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R50"/>
  <sheetViews>
    <sheetView showGridLines="0" view="pageBreakPreview" zoomScaleNormal="100" zoomScaleSheetLayoutView="100" workbookViewId="0">
      <pane xSplit="3" topLeftCell="E1" activePane="topRight" state="frozen"/>
      <selection activeCell="P29" sqref="P29"/>
      <selection pane="topRight" activeCell="P29" sqref="P29"/>
    </sheetView>
  </sheetViews>
  <sheetFormatPr defaultColWidth="9" defaultRowHeight="13.2" x14ac:dyDescent="0.2"/>
  <cols>
    <col min="1" max="1" width="1" style="5" customWidth="1"/>
    <col min="2" max="2" width="25" style="5" customWidth="1"/>
    <col min="3" max="3" width="30.6640625" style="5" customWidth="1"/>
    <col min="4" max="4" width="9.109375" style="5" hidden="1" customWidth="1"/>
    <col min="5" max="14" width="9.109375" style="5" customWidth="1"/>
    <col min="15" max="15" width="1.6640625" style="5" customWidth="1"/>
    <col min="16" max="16384" width="9" style="5"/>
  </cols>
  <sheetData>
    <row r="1" spans="1:16" ht="13.5" customHeight="1" x14ac:dyDescent="0.2"/>
    <row r="2" spans="1:16" ht="22.5" customHeight="1" x14ac:dyDescent="0.2">
      <c r="A2" s="416"/>
      <c r="B2" s="417" t="s">
        <v>1</v>
      </c>
      <c r="C2" s="407"/>
      <c r="D2" s="407"/>
      <c r="E2" s="407"/>
      <c r="F2" s="407"/>
      <c r="G2" s="407"/>
      <c r="H2" s="407"/>
      <c r="I2" s="407"/>
      <c r="J2" s="407"/>
      <c r="K2" s="407"/>
      <c r="O2" s="418"/>
      <c r="P2" s="407"/>
    </row>
    <row r="3" spans="1:16" ht="12" customHeight="1" x14ac:dyDescent="0.2">
      <c r="A3" s="6"/>
      <c r="B3" s="7" t="s">
        <v>2</v>
      </c>
      <c r="C3" s="236"/>
      <c r="D3" s="6"/>
      <c r="E3" s="6"/>
      <c r="F3" s="8"/>
      <c r="G3" s="6"/>
      <c r="H3" s="6"/>
      <c r="I3" s="6"/>
      <c r="J3" s="6"/>
      <c r="K3" s="6"/>
      <c r="L3" s="243"/>
      <c r="M3" s="243"/>
      <c r="N3" s="243"/>
      <c r="O3" s="6"/>
    </row>
    <row r="4" spans="1:16" s="9" customFormat="1" ht="12" customHeight="1" x14ac:dyDescent="0.2">
      <c r="A4" s="4"/>
      <c r="B4" s="4"/>
      <c r="C4" s="4"/>
      <c r="D4" s="415"/>
      <c r="E4" s="415"/>
      <c r="F4" s="415"/>
      <c r="G4" s="415"/>
      <c r="H4" s="414"/>
      <c r="I4" s="415"/>
      <c r="J4" s="415"/>
      <c r="K4" s="415"/>
      <c r="L4" s="415"/>
      <c r="M4" s="464"/>
      <c r="N4" s="415"/>
      <c r="O4" s="16"/>
      <c r="P4" s="16" t="s">
        <v>3</v>
      </c>
    </row>
    <row r="5" spans="1:16" s="9" customFormat="1" ht="9.6" x14ac:dyDescent="0.2">
      <c r="A5" s="4"/>
      <c r="B5" s="4"/>
      <c r="C5" s="4"/>
      <c r="D5" s="294" t="s">
        <v>596</v>
      </c>
      <c r="E5" s="294" t="s">
        <v>597</v>
      </c>
      <c r="F5" s="294" t="s">
        <v>598</v>
      </c>
      <c r="G5" s="239" t="s">
        <v>599</v>
      </c>
      <c r="H5" s="239" t="s">
        <v>600</v>
      </c>
      <c r="I5" s="239" t="s">
        <v>601</v>
      </c>
      <c r="J5" s="239" t="s">
        <v>602</v>
      </c>
      <c r="K5" s="239" t="s">
        <v>603</v>
      </c>
      <c r="L5" s="239" t="s">
        <v>604</v>
      </c>
      <c r="M5" s="239" t="s">
        <v>645</v>
      </c>
      <c r="N5" s="239" t="s">
        <v>637</v>
      </c>
      <c r="O5" s="244"/>
      <c r="P5" s="225" t="s">
        <v>647</v>
      </c>
    </row>
    <row r="6" spans="1:16" s="9" customFormat="1" ht="9.6" x14ac:dyDescent="0.2">
      <c r="A6" s="4"/>
      <c r="B6" s="4"/>
      <c r="C6" s="4"/>
      <c r="D6" s="456" t="s">
        <v>613</v>
      </c>
      <c r="E6" s="456" t="s">
        <v>614</v>
      </c>
      <c r="F6" s="456" t="s">
        <v>615</v>
      </c>
      <c r="G6" s="456" t="s">
        <v>616</v>
      </c>
      <c r="H6" s="456" t="s">
        <v>617</v>
      </c>
      <c r="I6" s="456" t="s">
        <v>618</v>
      </c>
      <c r="J6" s="456" t="s">
        <v>619</v>
      </c>
      <c r="K6" s="456" t="s">
        <v>620</v>
      </c>
      <c r="L6" s="456" t="s">
        <v>621</v>
      </c>
      <c r="M6" s="456" t="s">
        <v>622</v>
      </c>
      <c r="N6" s="456" t="s">
        <v>650</v>
      </c>
      <c r="O6" s="244"/>
      <c r="P6" s="453" t="s">
        <v>648</v>
      </c>
    </row>
    <row r="7" spans="1:16" s="9" customFormat="1" ht="15" customHeight="1" x14ac:dyDescent="0.2">
      <c r="A7" s="58" t="s">
        <v>4</v>
      </c>
      <c r="B7" s="58"/>
      <c r="C7" s="59" t="s">
        <v>5</v>
      </c>
      <c r="D7" s="454"/>
      <c r="E7" s="454"/>
      <c r="F7" s="454"/>
      <c r="G7" s="454"/>
      <c r="H7" s="455"/>
      <c r="I7" s="454"/>
      <c r="J7" s="454"/>
      <c r="K7" s="454"/>
      <c r="L7" s="455"/>
      <c r="M7" s="465"/>
      <c r="N7" s="455"/>
      <c r="O7" s="135"/>
      <c r="P7" s="61"/>
    </row>
    <row r="8" spans="1:16" s="9" customFormat="1" ht="15" customHeight="1" x14ac:dyDescent="0.2">
      <c r="A8" s="4" t="s">
        <v>6</v>
      </c>
      <c r="B8" s="4"/>
      <c r="C8" s="12" t="s">
        <v>7</v>
      </c>
      <c r="D8" s="10"/>
      <c r="E8" s="10"/>
      <c r="F8" s="10"/>
      <c r="G8" s="10"/>
      <c r="H8" s="11"/>
      <c r="I8" s="10"/>
      <c r="J8" s="10"/>
      <c r="K8" s="10"/>
      <c r="L8" s="11"/>
      <c r="M8" s="11"/>
      <c r="N8" s="11"/>
      <c r="O8" s="11"/>
      <c r="P8" s="11"/>
    </row>
    <row r="9" spans="1:16" s="9" customFormat="1" ht="15" customHeight="1" x14ac:dyDescent="0.2">
      <c r="A9" s="4"/>
      <c r="B9" s="4" t="s">
        <v>8</v>
      </c>
      <c r="C9" s="12" t="s">
        <v>9</v>
      </c>
      <c r="D9" s="108">
        <v>9150</v>
      </c>
      <c r="E9" s="108">
        <v>7134</v>
      </c>
      <c r="F9" s="108">
        <v>5456</v>
      </c>
      <c r="G9" s="108">
        <v>7903</v>
      </c>
      <c r="H9" s="108">
        <v>7303</v>
      </c>
      <c r="I9" s="108">
        <v>8367</v>
      </c>
      <c r="J9" s="108">
        <v>9060</v>
      </c>
      <c r="K9" s="108">
        <v>11430</v>
      </c>
      <c r="L9" s="108">
        <v>12411</v>
      </c>
      <c r="M9" s="108">
        <v>12699</v>
      </c>
      <c r="N9" s="108">
        <v>13326</v>
      </c>
      <c r="O9" s="11"/>
      <c r="P9" s="11">
        <v>11331</v>
      </c>
    </row>
    <row r="10" spans="1:16" s="9" customFormat="1" ht="15" customHeight="1" x14ac:dyDescent="0.2">
      <c r="A10" s="4"/>
      <c r="B10" s="4" t="s">
        <v>10</v>
      </c>
      <c r="C10" s="12" t="s">
        <v>11</v>
      </c>
      <c r="D10" s="10" t="s">
        <v>12</v>
      </c>
      <c r="E10" s="10" t="s">
        <v>12</v>
      </c>
      <c r="F10" s="10" t="s">
        <v>12</v>
      </c>
      <c r="G10" s="10" t="s">
        <v>12</v>
      </c>
      <c r="H10" s="10" t="s">
        <v>12</v>
      </c>
      <c r="I10" s="10" t="s">
        <v>12</v>
      </c>
      <c r="J10" s="10" t="s">
        <v>12</v>
      </c>
      <c r="K10" s="10" t="s">
        <v>12</v>
      </c>
      <c r="L10" s="10" t="s">
        <v>12</v>
      </c>
      <c r="M10" s="10" t="s">
        <v>12</v>
      </c>
      <c r="N10" s="10" t="s">
        <v>12</v>
      </c>
      <c r="O10" s="11"/>
      <c r="P10" s="11">
        <v>3823</v>
      </c>
    </row>
    <row r="11" spans="1:16" s="9" customFormat="1" ht="15" customHeight="1" x14ac:dyDescent="0.2">
      <c r="A11" s="4"/>
      <c r="B11" s="4" t="s">
        <v>13</v>
      </c>
      <c r="C11" s="12" t="s">
        <v>14</v>
      </c>
      <c r="D11" s="108">
        <v>4812</v>
      </c>
      <c r="E11" s="108">
        <v>4328</v>
      </c>
      <c r="F11" s="108">
        <v>4065</v>
      </c>
      <c r="G11" s="108">
        <v>3593</v>
      </c>
      <c r="H11" s="108">
        <v>3784</v>
      </c>
      <c r="I11" s="108">
        <v>3135</v>
      </c>
      <c r="J11" s="108">
        <v>2897</v>
      </c>
      <c r="K11" s="108">
        <v>2496</v>
      </c>
      <c r="L11" s="108" t="s">
        <v>12</v>
      </c>
      <c r="M11" s="108" t="s">
        <v>12</v>
      </c>
      <c r="N11" s="108" t="s">
        <v>12</v>
      </c>
      <c r="O11" s="11"/>
      <c r="P11" s="11" t="s">
        <v>12</v>
      </c>
    </row>
    <row r="12" spans="1:16" s="9" customFormat="1" ht="15" customHeight="1" x14ac:dyDescent="0.2">
      <c r="A12" s="4"/>
      <c r="B12" s="4" t="s">
        <v>15</v>
      </c>
      <c r="C12" s="12" t="s">
        <v>16</v>
      </c>
      <c r="D12" s="108" t="s">
        <v>12</v>
      </c>
      <c r="E12" s="108" t="s">
        <v>12</v>
      </c>
      <c r="F12" s="108" t="s">
        <v>12</v>
      </c>
      <c r="G12" s="108" t="s">
        <v>12</v>
      </c>
      <c r="H12" s="108" t="s">
        <v>12</v>
      </c>
      <c r="I12" s="108" t="s">
        <v>12</v>
      </c>
      <c r="J12" s="108" t="s">
        <v>12</v>
      </c>
      <c r="K12" s="108" t="s">
        <v>12</v>
      </c>
      <c r="L12" s="108">
        <v>2571</v>
      </c>
      <c r="M12" s="108">
        <v>2765</v>
      </c>
      <c r="N12" s="108">
        <v>2638</v>
      </c>
      <c r="O12" s="11"/>
      <c r="P12" s="11" t="s">
        <v>12</v>
      </c>
    </row>
    <row r="13" spans="1:16" s="9" customFormat="1" ht="15" customHeight="1" x14ac:dyDescent="0.2">
      <c r="A13" s="4"/>
      <c r="B13" s="4" t="s">
        <v>17</v>
      </c>
      <c r="C13" s="12" t="s">
        <v>18</v>
      </c>
      <c r="D13" s="108" t="s">
        <v>12</v>
      </c>
      <c r="E13" s="108" t="s">
        <v>12</v>
      </c>
      <c r="F13" s="108" t="s">
        <v>12</v>
      </c>
      <c r="G13" s="108" t="s">
        <v>12</v>
      </c>
      <c r="H13" s="108" t="s">
        <v>12</v>
      </c>
      <c r="I13" s="108" t="s">
        <v>12</v>
      </c>
      <c r="J13" s="108" t="s">
        <v>12</v>
      </c>
      <c r="K13" s="108" t="s">
        <v>12</v>
      </c>
      <c r="L13" s="108">
        <v>154</v>
      </c>
      <c r="M13" s="108">
        <v>697</v>
      </c>
      <c r="N13" s="108">
        <v>776</v>
      </c>
      <c r="O13" s="11"/>
      <c r="P13" s="11" t="s">
        <v>12</v>
      </c>
    </row>
    <row r="14" spans="1:16" s="9" customFormat="1" ht="15" customHeight="1" x14ac:dyDescent="0.2">
      <c r="A14" s="4"/>
      <c r="B14" s="4" t="s">
        <v>19</v>
      </c>
      <c r="C14" s="12" t="s">
        <v>20</v>
      </c>
      <c r="D14" s="108">
        <v>701</v>
      </c>
      <c r="E14" s="108">
        <v>900</v>
      </c>
      <c r="F14" s="108">
        <v>100</v>
      </c>
      <c r="G14" s="10" t="s">
        <v>12</v>
      </c>
      <c r="H14" s="10">
        <v>100</v>
      </c>
      <c r="I14" s="10">
        <v>721</v>
      </c>
      <c r="J14" s="10">
        <v>500</v>
      </c>
      <c r="K14" s="10">
        <v>500</v>
      </c>
      <c r="L14" s="10">
        <v>530</v>
      </c>
      <c r="M14" s="10">
        <v>500</v>
      </c>
      <c r="N14" s="10">
        <v>518</v>
      </c>
      <c r="O14" s="11"/>
      <c r="P14" s="185">
        <v>516</v>
      </c>
    </row>
    <row r="15" spans="1:16" s="9" customFormat="1" ht="15" customHeight="1" x14ac:dyDescent="0.2">
      <c r="A15" s="4"/>
      <c r="B15" s="4" t="s">
        <v>21</v>
      </c>
      <c r="C15" s="12" t="s">
        <v>22</v>
      </c>
      <c r="D15" s="108">
        <v>129</v>
      </c>
      <c r="E15" s="108">
        <v>182</v>
      </c>
      <c r="F15" s="108">
        <v>800</v>
      </c>
      <c r="G15" s="10">
        <v>158</v>
      </c>
      <c r="H15" s="10">
        <v>63</v>
      </c>
      <c r="I15" s="10">
        <v>77</v>
      </c>
      <c r="J15" s="10">
        <v>43</v>
      </c>
      <c r="K15" s="10">
        <v>89</v>
      </c>
      <c r="L15" s="10">
        <v>12</v>
      </c>
      <c r="M15" s="10">
        <v>24</v>
      </c>
      <c r="N15" s="10">
        <v>24</v>
      </c>
      <c r="O15" s="11"/>
      <c r="P15" s="185">
        <v>25</v>
      </c>
    </row>
    <row r="16" spans="1:16" s="9" customFormat="1" ht="15" customHeight="1" x14ac:dyDescent="0.2">
      <c r="A16" s="4"/>
      <c r="B16" s="4" t="s">
        <v>23</v>
      </c>
      <c r="C16" s="12" t="s">
        <v>24</v>
      </c>
      <c r="D16" s="108">
        <v>684</v>
      </c>
      <c r="E16" s="108">
        <v>2149</v>
      </c>
      <c r="F16" s="108">
        <v>1792</v>
      </c>
      <c r="G16" s="10">
        <v>977</v>
      </c>
      <c r="H16" s="10" t="s">
        <v>25</v>
      </c>
      <c r="I16" s="10" t="s">
        <v>25</v>
      </c>
      <c r="J16" s="10" t="s">
        <v>25</v>
      </c>
      <c r="K16" s="10" t="s">
        <v>12</v>
      </c>
      <c r="L16" s="10" t="s">
        <v>12</v>
      </c>
      <c r="M16" s="10" t="s">
        <v>12</v>
      </c>
      <c r="N16" s="10" t="s">
        <v>12</v>
      </c>
      <c r="O16" s="11"/>
      <c r="P16" s="10" t="s">
        <v>25</v>
      </c>
    </row>
    <row r="17" spans="1:16" s="9" customFormat="1" ht="15" customHeight="1" x14ac:dyDescent="0.2">
      <c r="A17" s="4"/>
      <c r="B17" s="4" t="s">
        <v>26</v>
      </c>
      <c r="C17" s="12" t="s">
        <v>27</v>
      </c>
      <c r="D17" s="108">
        <v>671</v>
      </c>
      <c r="E17" s="108">
        <v>796</v>
      </c>
      <c r="F17" s="108">
        <v>925</v>
      </c>
      <c r="G17" s="10">
        <v>933</v>
      </c>
      <c r="H17" s="10">
        <v>737</v>
      </c>
      <c r="I17" s="10">
        <v>527</v>
      </c>
      <c r="J17" s="10">
        <v>666</v>
      </c>
      <c r="K17" s="10">
        <v>634</v>
      </c>
      <c r="L17" s="10">
        <v>685</v>
      </c>
      <c r="M17" s="10">
        <v>753</v>
      </c>
      <c r="N17" s="10">
        <v>775</v>
      </c>
      <c r="O17" s="10"/>
      <c r="P17" s="11">
        <v>883</v>
      </c>
    </row>
    <row r="18" spans="1:16" s="9" customFormat="1" ht="15" customHeight="1" x14ac:dyDescent="0.2">
      <c r="A18" s="4"/>
      <c r="B18" s="4" t="s">
        <v>28</v>
      </c>
      <c r="C18" s="12" t="s">
        <v>29</v>
      </c>
      <c r="D18" s="10" t="s">
        <v>30</v>
      </c>
      <c r="E18" s="10" t="s">
        <v>30</v>
      </c>
      <c r="F18" s="10">
        <v>-9</v>
      </c>
      <c r="G18" s="10">
        <v>-38</v>
      </c>
      <c r="H18" s="10">
        <v>-57</v>
      </c>
      <c r="I18" s="10">
        <v>-121</v>
      </c>
      <c r="J18" s="10" t="s">
        <v>30</v>
      </c>
      <c r="K18" s="10" t="s">
        <v>30</v>
      </c>
      <c r="L18" s="10" t="s">
        <v>30</v>
      </c>
      <c r="M18" s="10" t="s">
        <v>30</v>
      </c>
      <c r="N18" s="10" t="s">
        <v>12</v>
      </c>
      <c r="O18" s="11"/>
      <c r="P18" s="10" t="s">
        <v>25</v>
      </c>
    </row>
    <row r="19" spans="1:16" s="9" customFormat="1" ht="15" customHeight="1" x14ac:dyDescent="0.2">
      <c r="A19" s="62"/>
      <c r="B19" s="63" t="s">
        <v>31</v>
      </c>
      <c r="C19" s="64" t="s">
        <v>32</v>
      </c>
      <c r="D19" s="65">
        <v>16149</v>
      </c>
      <c r="E19" s="65">
        <v>15492</v>
      </c>
      <c r="F19" s="65">
        <v>13130</v>
      </c>
      <c r="G19" s="65">
        <v>13528</v>
      </c>
      <c r="H19" s="65">
        <v>11931</v>
      </c>
      <c r="I19" s="65">
        <v>12708</v>
      </c>
      <c r="J19" s="65">
        <v>13168</v>
      </c>
      <c r="K19" s="65">
        <v>15150</v>
      </c>
      <c r="L19" s="65">
        <v>16365</v>
      </c>
      <c r="M19" s="65">
        <v>17439</v>
      </c>
      <c r="N19" s="65">
        <v>18059</v>
      </c>
      <c r="O19" s="11"/>
      <c r="P19" s="66">
        <v>16579</v>
      </c>
    </row>
    <row r="20" spans="1:16" s="9" customFormat="1" ht="15" customHeight="1" x14ac:dyDescent="0.2">
      <c r="A20" s="4" t="s">
        <v>33</v>
      </c>
      <c r="B20" s="4"/>
      <c r="C20" s="12" t="s">
        <v>34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1"/>
      <c r="P20" s="11"/>
    </row>
    <row r="21" spans="1:16" s="9" customFormat="1" ht="15" customHeight="1" x14ac:dyDescent="0.2">
      <c r="A21" s="4"/>
      <c r="B21" s="4" t="s">
        <v>35</v>
      </c>
      <c r="C21" s="12" t="s">
        <v>36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1"/>
      <c r="P21" s="11"/>
    </row>
    <row r="22" spans="1:16" s="9" customFormat="1" ht="15" customHeight="1" x14ac:dyDescent="0.2">
      <c r="A22" s="4"/>
      <c r="B22" s="233" t="s">
        <v>37</v>
      </c>
      <c r="C22" s="12" t="s">
        <v>38</v>
      </c>
      <c r="D22" s="108">
        <v>341</v>
      </c>
      <c r="E22" s="108">
        <v>364</v>
      </c>
      <c r="F22" s="108">
        <v>317</v>
      </c>
      <c r="G22" s="10">
        <v>170</v>
      </c>
      <c r="H22" s="10">
        <v>757</v>
      </c>
      <c r="I22" s="10">
        <v>645</v>
      </c>
      <c r="J22" s="10">
        <v>604</v>
      </c>
      <c r="K22" s="10">
        <v>537</v>
      </c>
      <c r="L22" s="10">
        <v>463</v>
      </c>
      <c r="M22" s="10">
        <v>393</v>
      </c>
      <c r="N22" s="10">
        <v>449</v>
      </c>
      <c r="O22" s="11"/>
      <c r="P22" s="11">
        <v>386</v>
      </c>
    </row>
    <row r="23" spans="1:16" s="9" customFormat="1" ht="15" customHeight="1" x14ac:dyDescent="0.2">
      <c r="A23" s="4"/>
      <c r="B23" s="233" t="s">
        <v>39</v>
      </c>
      <c r="C23" s="12" t="s">
        <v>40</v>
      </c>
      <c r="D23" s="108">
        <v>1078</v>
      </c>
      <c r="E23" s="108">
        <v>2279</v>
      </c>
      <c r="F23" s="108">
        <v>2522</v>
      </c>
      <c r="G23" s="10">
        <v>1560</v>
      </c>
      <c r="H23" s="10">
        <v>1560</v>
      </c>
      <c r="I23" s="10">
        <v>1210</v>
      </c>
      <c r="J23" s="10">
        <v>789</v>
      </c>
      <c r="K23" s="10">
        <v>600</v>
      </c>
      <c r="L23" s="10">
        <v>572</v>
      </c>
      <c r="M23" s="10">
        <v>432</v>
      </c>
      <c r="N23" s="10">
        <v>450</v>
      </c>
      <c r="O23" s="11"/>
      <c r="P23" s="11">
        <v>406</v>
      </c>
    </row>
    <row r="24" spans="1:16" s="9" customFormat="1" ht="15" customHeight="1" x14ac:dyDescent="0.2">
      <c r="A24" s="4"/>
      <c r="B24" s="233" t="s">
        <v>26</v>
      </c>
      <c r="C24" s="12" t="s">
        <v>41</v>
      </c>
      <c r="D24" s="108">
        <v>1667</v>
      </c>
      <c r="E24" s="108">
        <v>1562</v>
      </c>
      <c r="F24" s="108">
        <v>843</v>
      </c>
      <c r="G24" s="10">
        <v>815</v>
      </c>
      <c r="H24" s="10">
        <v>180</v>
      </c>
      <c r="I24" s="10">
        <v>142</v>
      </c>
      <c r="J24" s="10">
        <v>96</v>
      </c>
      <c r="K24" s="10">
        <v>56</v>
      </c>
      <c r="L24" s="10">
        <v>8</v>
      </c>
      <c r="M24" s="10">
        <v>13</v>
      </c>
      <c r="N24" s="10">
        <v>9</v>
      </c>
      <c r="O24" s="11"/>
      <c r="P24" s="11">
        <v>7</v>
      </c>
    </row>
    <row r="25" spans="1:16" s="9" customFormat="1" ht="15" customHeight="1" x14ac:dyDescent="0.2">
      <c r="A25" s="4"/>
      <c r="B25" s="234" t="s">
        <v>43</v>
      </c>
      <c r="C25" s="235" t="s">
        <v>44</v>
      </c>
      <c r="D25" s="109">
        <v>3087</v>
      </c>
      <c r="E25" s="109">
        <v>4206</v>
      </c>
      <c r="F25" s="109">
        <v>3682</v>
      </c>
      <c r="G25" s="13">
        <v>2546</v>
      </c>
      <c r="H25" s="13">
        <v>2498</v>
      </c>
      <c r="I25" s="13">
        <v>1998</v>
      </c>
      <c r="J25" s="13">
        <v>1490</v>
      </c>
      <c r="K25" s="13">
        <v>1194</v>
      </c>
      <c r="L25" s="13">
        <v>1045</v>
      </c>
      <c r="M25" s="466">
        <v>839</v>
      </c>
      <c r="N25" s="13">
        <v>909</v>
      </c>
      <c r="O25" s="11"/>
      <c r="P25" s="183">
        <v>800</v>
      </c>
    </row>
    <row r="26" spans="1:16" s="9" customFormat="1" ht="15" customHeight="1" x14ac:dyDescent="0.2">
      <c r="A26" s="4"/>
      <c r="B26" s="236" t="s">
        <v>45</v>
      </c>
      <c r="C26" s="12" t="s">
        <v>46</v>
      </c>
      <c r="D26" s="108"/>
      <c r="E26" s="108"/>
      <c r="F26" s="108"/>
      <c r="G26" s="10"/>
      <c r="H26" s="10"/>
      <c r="I26" s="10"/>
      <c r="J26" s="10"/>
      <c r="K26" s="10"/>
      <c r="L26" s="10"/>
      <c r="M26" s="10"/>
      <c r="N26" s="10"/>
      <c r="O26" s="11"/>
      <c r="P26" s="11"/>
    </row>
    <row r="27" spans="1:16" s="9" customFormat="1" ht="15" customHeight="1" x14ac:dyDescent="0.15">
      <c r="A27" s="4"/>
      <c r="B27" s="233" t="s">
        <v>47</v>
      </c>
      <c r="C27" s="12" t="s">
        <v>48</v>
      </c>
      <c r="D27" s="108">
        <v>3044</v>
      </c>
      <c r="E27" s="108">
        <v>2437</v>
      </c>
      <c r="F27" s="108">
        <v>3901</v>
      </c>
      <c r="G27" s="10">
        <v>3253</v>
      </c>
      <c r="H27" s="10">
        <v>3436</v>
      </c>
      <c r="I27" s="10">
        <v>2977</v>
      </c>
      <c r="J27" s="10">
        <v>2147</v>
      </c>
      <c r="K27" s="10">
        <v>1614</v>
      </c>
      <c r="L27" s="10">
        <v>1392</v>
      </c>
      <c r="M27" s="10">
        <v>1071</v>
      </c>
      <c r="N27" s="10">
        <v>904</v>
      </c>
      <c r="O27" s="184"/>
      <c r="P27" s="11">
        <v>991</v>
      </c>
    </row>
    <row r="28" spans="1:16" s="9" customFormat="1" ht="15" customHeight="1" x14ac:dyDescent="0.2">
      <c r="A28" s="4"/>
      <c r="B28" s="233" t="s">
        <v>49</v>
      </c>
      <c r="C28" s="12" t="s">
        <v>50</v>
      </c>
      <c r="D28" s="108">
        <v>779</v>
      </c>
      <c r="E28" s="108">
        <v>698</v>
      </c>
      <c r="F28" s="108">
        <v>611</v>
      </c>
      <c r="G28" s="10">
        <v>524</v>
      </c>
      <c r="H28" s="10">
        <v>437</v>
      </c>
      <c r="I28" s="10">
        <v>349</v>
      </c>
      <c r="J28" s="10">
        <v>262</v>
      </c>
      <c r="K28" s="10">
        <v>175</v>
      </c>
      <c r="L28" s="10">
        <v>88</v>
      </c>
      <c r="M28" s="10">
        <v>1</v>
      </c>
      <c r="N28" s="10">
        <v>0</v>
      </c>
      <c r="O28" s="11"/>
      <c r="P28" s="11">
        <v>0</v>
      </c>
    </row>
    <row r="29" spans="1:16" s="9" customFormat="1" ht="15" customHeight="1" x14ac:dyDescent="0.2">
      <c r="A29" s="4"/>
      <c r="B29" s="233" t="s">
        <v>26</v>
      </c>
      <c r="C29" s="12" t="s">
        <v>27</v>
      </c>
      <c r="D29" s="108">
        <v>358</v>
      </c>
      <c r="E29" s="108">
        <v>226</v>
      </c>
      <c r="F29" s="108">
        <v>100</v>
      </c>
      <c r="G29" s="10">
        <v>30</v>
      </c>
      <c r="H29" s="10">
        <v>0</v>
      </c>
      <c r="I29" s="10">
        <v>0</v>
      </c>
      <c r="J29" s="10">
        <v>2</v>
      </c>
      <c r="K29" s="10">
        <v>14</v>
      </c>
      <c r="L29" s="10">
        <v>12</v>
      </c>
      <c r="M29" s="10">
        <v>82</v>
      </c>
      <c r="N29" s="10">
        <v>126</v>
      </c>
      <c r="O29" s="11"/>
      <c r="P29" s="11">
        <v>132</v>
      </c>
    </row>
    <row r="30" spans="1:16" s="9" customFormat="1" ht="15" customHeight="1" x14ac:dyDescent="0.2">
      <c r="A30" s="4"/>
      <c r="B30" s="237" t="s">
        <v>51</v>
      </c>
      <c r="C30" s="235" t="s">
        <v>52</v>
      </c>
      <c r="D30" s="109">
        <v>4182</v>
      </c>
      <c r="E30" s="109">
        <v>3361</v>
      </c>
      <c r="F30" s="109">
        <v>4613</v>
      </c>
      <c r="G30" s="13">
        <v>3808</v>
      </c>
      <c r="H30" s="13">
        <v>3874</v>
      </c>
      <c r="I30" s="13">
        <v>3327</v>
      </c>
      <c r="J30" s="13">
        <v>2412</v>
      </c>
      <c r="K30" s="13">
        <v>1805</v>
      </c>
      <c r="L30" s="13">
        <v>1493</v>
      </c>
      <c r="M30" s="466">
        <v>1156</v>
      </c>
      <c r="N30" s="13">
        <v>1031</v>
      </c>
      <c r="O30" s="11"/>
      <c r="P30" s="183">
        <v>1124</v>
      </c>
    </row>
    <row r="31" spans="1:16" s="9" customFormat="1" ht="15" customHeight="1" x14ac:dyDescent="0.2">
      <c r="A31" s="4"/>
      <c r="B31" s="4" t="s">
        <v>53</v>
      </c>
      <c r="C31" s="12" t="s">
        <v>54</v>
      </c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1"/>
      <c r="P31" s="11"/>
    </row>
    <row r="32" spans="1:16" s="9" customFormat="1" ht="15" customHeight="1" x14ac:dyDescent="0.2">
      <c r="A32" s="4"/>
      <c r="B32" s="233" t="s">
        <v>55</v>
      </c>
      <c r="C32" s="12" t="s">
        <v>56</v>
      </c>
      <c r="D32" s="108">
        <v>1278</v>
      </c>
      <c r="E32" s="108">
        <v>1216</v>
      </c>
      <c r="F32" s="108">
        <v>735</v>
      </c>
      <c r="G32" s="10">
        <v>756</v>
      </c>
      <c r="H32" s="10">
        <v>487</v>
      </c>
      <c r="I32" s="10">
        <v>496</v>
      </c>
      <c r="J32" s="10">
        <v>320</v>
      </c>
      <c r="K32" s="10">
        <v>310</v>
      </c>
      <c r="L32" s="10">
        <v>299</v>
      </c>
      <c r="M32" s="10">
        <v>335</v>
      </c>
      <c r="N32" s="10">
        <v>338</v>
      </c>
      <c r="O32" s="11"/>
      <c r="P32" s="11">
        <v>608</v>
      </c>
    </row>
    <row r="33" spans="1:18" s="9" customFormat="1" ht="15" customHeight="1" x14ac:dyDescent="0.2">
      <c r="A33" s="4"/>
      <c r="B33" s="233" t="s">
        <v>57</v>
      </c>
      <c r="C33" s="12" t="s">
        <v>58</v>
      </c>
      <c r="D33" s="108">
        <v>510</v>
      </c>
      <c r="E33" s="108">
        <v>564</v>
      </c>
      <c r="F33" s="108">
        <v>515</v>
      </c>
      <c r="G33" s="10">
        <v>437</v>
      </c>
      <c r="H33" s="10">
        <v>674</v>
      </c>
      <c r="I33" s="10">
        <v>581</v>
      </c>
      <c r="J33" s="10">
        <v>581</v>
      </c>
      <c r="K33" s="10">
        <v>580</v>
      </c>
      <c r="L33" s="10">
        <v>569</v>
      </c>
      <c r="M33" s="10">
        <v>564</v>
      </c>
      <c r="N33" s="10">
        <v>579</v>
      </c>
      <c r="O33" s="11"/>
      <c r="P33" s="11">
        <v>577</v>
      </c>
    </row>
    <row r="34" spans="1:18" s="9" customFormat="1" ht="15" customHeight="1" x14ac:dyDescent="0.2">
      <c r="A34" s="4"/>
      <c r="B34" s="233" t="s">
        <v>23</v>
      </c>
      <c r="C34" s="12" t="s">
        <v>24</v>
      </c>
      <c r="D34" s="108">
        <v>828</v>
      </c>
      <c r="E34" s="108">
        <v>371</v>
      </c>
      <c r="F34" s="108">
        <v>316</v>
      </c>
      <c r="G34" s="10">
        <v>949</v>
      </c>
      <c r="H34" s="10">
        <v>1253</v>
      </c>
      <c r="I34" s="10">
        <v>1369</v>
      </c>
      <c r="J34" s="10">
        <v>1491</v>
      </c>
      <c r="K34" s="10">
        <v>1279</v>
      </c>
      <c r="L34" s="10">
        <v>682</v>
      </c>
      <c r="M34" s="10">
        <v>663</v>
      </c>
      <c r="N34" s="10">
        <v>1061</v>
      </c>
      <c r="O34" s="11"/>
      <c r="P34" s="11">
        <v>1062</v>
      </c>
    </row>
    <row r="35" spans="1:18" s="9" customFormat="1" ht="15" customHeight="1" x14ac:dyDescent="0.2">
      <c r="A35" s="4"/>
      <c r="B35" s="233" t="s">
        <v>26</v>
      </c>
      <c r="C35" s="12" t="s">
        <v>27</v>
      </c>
      <c r="D35" s="108">
        <v>563</v>
      </c>
      <c r="E35" s="108">
        <v>431</v>
      </c>
      <c r="F35" s="108">
        <v>323</v>
      </c>
      <c r="G35" s="10">
        <v>262</v>
      </c>
      <c r="H35" s="10">
        <v>231</v>
      </c>
      <c r="I35" s="10">
        <v>163</v>
      </c>
      <c r="J35" s="10">
        <v>118</v>
      </c>
      <c r="K35" s="10">
        <v>154</v>
      </c>
      <c r="L35" s="10">
        <v>383</v>
      </c>
      <c r="M35" s="10">
        <v>306</v>
      </c>
      <c r="N35" s="10">
        <v>722</v>
      </c>
      <c r="O35" s="11"/>
      <c r="P35" s="11">
        <v>686</v>
      </c>
    </row>
    <row r="36" spans="1:18" s="9" customFormat="1" ht="15" customHeight="1" x14ac:dyDescent="0.2">
      <c r="A36" s="4"/>
      <c r="B36" s="233" t="s">
        <v>28</v>
      </c>
      <c r="C36" s="12" t="s">
        <v>29</v>
      </c>
      <c r="D36" s="108">
        <v>-4</v>
      </c>
      <c r="E36" s="108">
        <v>-5</v>
      </c>
      <c r="F36" s="108">
        <v>-4</v>
      </c>
      <c r="G36" s="10">
        <v>-4</v>
      </c>
      <c r="H36" s="10">
        <v>-4</v>
      </c>
      <c r="I36" s="10">
        <v>-4</v>
      </c>
      <c r="J36" s="10">
        <v>-5</v>
      </c>
      <c r="K36" s="10">
        <v>-5</v>
      </c>
      <c r="L36" s="10">
        <v>-5</v>
      </c>
      <c r="M36" s="10">
        <v>-5</v>
      </c>
      <c r="N36" s="10">
        <v>-5</v>
      </c>
      <c r="O36" s="11"/>
      <c r="P36" s="11">
        <v>-5</v>
      </c>
    </row>
    <row r="37" spans="1:18" s="9" customFormat="1" ht="15" customHeight="1" x14ac:dyDescent="0.2">
      <c r="A37" s="237"/>
      <c r="B37" s="237" t="s">
        <v>59</v>
      </c>
      <c r="C37" s="235" t="s">
        <v>60</v>
      </c>
      <c r="D37" s="109">
        <v>3176</v>
      </c>
      <c r="E37" s="109">
        <v>2578</v>
      </c>
      <c r="F37" s="109">
        <v>1886</v>
      </c>
      <c r="G37" s="13">
        <v>2400</v>
      </c>
      <c r="H37" s="13">
        <v>2641</v>
      </c>
      <c r="I37" s="13">
        <v>2606</v>
      </c>
      <c r="J37" s="13">
        <v>2506</v>
      </c>
      <c r="K37" s="13">
        <v>2320</v>
      </c>
      <c r="L37" s="13">
        <v>1929</v>
      </c>
      <c r="M37" s="466">
        <v>1864</v>
      </c>
      <c r="N37" s="13">
        <v>2696</v>
      </c>
      <c r="O37" s="11"/>
      <c r="P37" s="183">
        <v>2931</v>
      </c>
    </row>
    <row r="38" spans="1:18" s="9" customFormat="1" ht="15" customHeight="1" x14ac:dyDescent="0.2">
      <c r="A38" s="69"/>
      <c r="B38" s="63" t="s">
        <v>61</v>
      </c>
      <c r="C38" s="64" t="s">
        <v>62</v>
      </c>
      <c r="D38" s="65">
        <v>10446</v>
      </c>
      <c r="E38" s="65">
        <v>10146</v>
      </c>
      <c r="F38" s="65">
        <v>10182</v>
      </c>
      <c r="G38" s="65">
        <v>8755</v>
      </c>
      <c r="H38" s="65">
        <v>9014</v>
      </c>
      <c r="I38" s="65">
        <v>7932</v>
      </c>
      <c r="J38" s="65">
        <v>6409</v>
      </c>
      <c r="K38" s="65">
        <v>5320</v>
      </c>
      <c r="L38" s="65">
        <v>4468</v>
      </c>
      <c r="M38" s="65">
        <v>3860</v>
      </c>
      <c r="N38" s="65">
        <v>4636</v>
      </c>
      <c r="P38" s="66">
        <v>4856</v>
      </c>
    </row>
    <row r="39" spans="1:18" s="9" customFormat="1" ht="15" customHeight="1" x14ac:dyDescent="0.2">
      <c r="A39" s="419" t="s">
        <v>63</v>
      </c>
      <c r="B39" s="419"/>
      <c r="C39" s="420" t="s">
        <v>64</v>
      </c>
      <c r="D39" s="421">
        <v>26595</v>
      </c>
      <c r="E39" s="421">
        <v>25638</v>
      </c>
      <c r="F39" s="421">
        <v>23312</v>
      </c>
      <c r="G39" s="421">
        <v>22283</v>
      </c>
      <c r="H39" s="421">
        <v>20945</v>
      </c>
      <c r="I39" s="421">
        <v>20640</v>
      </c>
      <c r="J39" s="421">
        <v>19577</v>
      </c>
      <c r="K39" s="421">
        <v>20471</v>
      </c>
      <c r="L39" s="421">
        <v>20833</v>
      </c>
      <c r="M39" s="421">
        <v>21299</v>
      </c>
      <c r="N39" s="421">
        <v>22696</v>
      </c>
      <c r="P39" s="422">
        <v>21436</v>
      </c>
    </row>
    <row r="40" spans="1:18" s="9" customFormat="1" ht="13.5" hidden="1" customHeight="1" x14ac:dyDescent="0.2">
      <c r="B40" s="236" t="s">
        <v>65</v>
      </c>
    </row>
    <row r="41" spans="1:18" s="9" customFormat="1" ht="9.6" x14ac:dyDescent="0.2">
      <c r="B41" s="4" t="s">
        <v>66</v>
      </c>
    </row>
    <row r="42" spans="1:18" s="9" customFormat="1" ht="10.8" x14ac:dyDescent="0.2">
      <c r="R42" s="22"/>
    </row>
    <row r="43" spans="1:18" s="45" customFormat="1" ht="9.6" hidden="1" x14ac:dyDescent="0.2">
      <c r="B43" s="45" t="s">
        <v>67</v>
      </c>
      <c r="C43" s="238">
        <v>2007</v>
      </c>
      <c r="D43" s="239">
        <v>2014</v>
      </c>
      <c r="E43" s="239">
        <v>2015</v>
      </c>
      <c r="F43" s="239">
        <v>2016</v>
      </c>
      <c r="G43" s="239">
        <v>2017</v>
      </c>
      <c r="H43" s="239">
        <v>2018</v>
      </c>
      <c r="I43" s="239">
        <v>2019</v>
      </c>
      <c r="J43" s="239">
        <v>2020</v>
      </c>
      <c r="K43" s="239">
        <v>2021</v>
      </c>
      <c r="L43" s="239">
        <v>2022</v>
      </c>
      <c r="M43" s="239">
        <v>2023</v>
      </c>
      <c r="N43" s="239">
        <v>2024</v>
      </c>
      <c r="O43" s="9"/>
      <c r="P43" s="294" t="s">
        <v>657</v>
      </c>
    </row>
    <row r="44" spans="1:18" s="45" customFormat="1" ht="10.8" hidden="1" x14ac:dyDescent="0.2">
      <c r="B44" s="240" t="s">
        <v>6</v>
      </c>
      <c r="C44" s="241">
        <v>13189.691999999999</v>
      </c>
      <c r="D44" s="241">
        <v>16149.041999999999</v>
      </c>
      <c r="E44" s="241">
        <v>15492.005999999999</v>
      </c>
      <c r="F44" s="241">
        <v>13130.323</v>
      </c>
      <c r="G44" s="241">
        <v>13528.49</v>
      </c>
      <c r="H44" s="241">
        <v>11931.159</v>
      </c>
      <c r="I44" s="241">
        <v>12708.183000000001</v>
      </c>
      <c r="J44" s="241">
        <v>13168.397000000001</v>
      </c>
      <c r="K44" s="241">
        <v>15150.869000000001</v>
      </c>
      <c r="L44" s="241">
        <v>16365.063</v>
      </c>
      <c r="M44" s="241">
        <v>17439.016</v>
      </c>
      <c r="N44" s="241">
        <v>18059.868999999999</v>
      </c>
      <c r="O44" s="14"/>
      <c r="P44" s="245"/>
    </row>
    <row r="45" spans="1:18" s="45" customFormat="1" ht="10.8" hidden="1" x14ac:dyDescent="0.2">
      <c r="B45" s="240" t="s">
        <v>33</v>
      </c>
      <c r="C45" s="242">
        <v>6012.3140000000003</v>
      </c>
      <c r="D45" s="242">
        <v>10446.876</v>
      </c>
      <c r="E45" s="242">
        <v>10146.924000000001</v>
      </c>
      <c r="F45" s="242">
        <v>10182.027</v>
      </c>
      <c r="G45" s="242">
        <v>8755.0570000000007</v>
      </c>
      <c r="H45" s="242">
        <v>9014.759</v>
      </c>
      <c r="I45" s="242">
        <v>7932.7309999999998</v>
      </c>
      <c r="J45" s="242">
        <v>6409.21</v>
      </c>
      <c r="K45" s="242">
        <v>5320.7089999999998</v>
      </c>
      <c r="L45" s="242">
        <v>4468.6779999999999</v>
      </c>
      <c r="M45" s="242">
        <v>3860.0410000000002</v>
      </c>
      <c r="N45" s="242">
        <v>4636.8140000000003</v>
      </c>
      <c r="O45" s="14"/>
      <c r="P45" s="245"/>
    </row>
    <row r="46" spans="1:18" s="46" customFormat="1" ht="10.8" hidden="1" x14ac:dyDescent="0.2">
      <c r="B46" s="240" t="s">
        <v>63</v>
      </c>
      <c r="C46" s="241">
        <v>19202.006000000001</v>
      </c>
      <c r="D46" s="241">
        <v>26595.919000000002</v>
      </c>
      <c r="E46" s="241">
        <v>25638.93</v>
      </c>
      <c r="F46" s="241">
        <v>23312.350999999999</v>
      </c>
      <c r="G46" s="241">
        <v>22283.546999999999</v>
      </c>
      <c r="H46" s="241">
        <v>20945.919000000002</v>
      </c>
      <c r="I46" s="241">
        <v>20640.914000000001</v>
      </c>
      <c r="J46" s="241">
        <v>19577.608</v>
      </c>
      <c r="K46" s="241">
        <v>20471.578000000001</v>
      </c>
      <c r="L46" s="241">
        <v>20833.741999999998</v>
      </c>
      <c r="M46" s="241">
        <v>21299.058000000001</v>
      </c>
      <c r="N46" s="241">
        <v>22696.683000000001</v>
      </c>
      <c r="O46" s="14"/>
      <c r="P46" s="245"/>
    </row>
    <row r="47" spans="1:18" s="14" customFormat="1" ht="10.8" x14ac:dyDescent="0.2"/>
    <row r="48" spans="1:18" s="14" customFormat="1" ht="10.8" x14ac:dyDescent="0.2"/>
    <row r="49" spans="12:14" s="14" customFormat="1" x14ac:dyDescent="0.2">
      <c r="L49" s="5"/>
      <c r="M49" s="5"/>
      <c r="N49" s="5"/>
    </row>
    <row r="50" spans="12:14" s="14" customFormat="1" x14ac:dyDescent="0.2">
      <c r="L50" s="5"/>
      <c r="M50" s="5"/>
      <c r="N50" s="5"/>
    </row>
  </sheetData>
  <phoneticPr fontId="2"/>
  <pageMargins left="0.31496062992125984" right="0.11811023622047245" top="0.39370078740157483" bottom="0.51181102362204722" header="0.51181102362204722" footer="0.51181102362204722"/>
  <pageSetup paperSize="9" scale="91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70C0"/>
  </sheetPr>
  <dimension ref="A1:Q41"/>
  <sheetViews>
    <sheetView zoomScaleNormal="100" zoomScaleSheetLayoutView="85" workbookViewId="0">
      <selection activeCell="P29" sqref="P29"/>
    </sheetView>
  </sheetViews>
  <sheetFormatPr defaultColWidth="9" defaultRowHeight="13.2" x14ac:dyDescent="0.2"/>
  <cols>
    <col min="1" max="1" width="7.88671875" style="114" customWidth="1"/>
    <col min="2" max="2" width="10.109375" style="114" customWidth="1"/>
    <col min="3" max="14" width="9" style="114"/>
    <col min="15" max="15" width="15.88671875" style="114" customWidth="1"/>
    <col min="16" max="16" width="3.109375" style="114" customWidth="1"/>
    <col min="17" max="16384" width="9" style="114"/>
  </cols>
  <sheetData>
    <row r="1" spans="1:16" ht="13.8" thickTop="1" x14ac:dyDescent="0.2">
      <c r="A1" s="120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2"/>
    </row>
    <row r="2" spans="1:16" x14ac:dyDescent="0.2">
      <c r="A2" s="123"/>
      <c r="P2" s="124"/>
    </row>
    <row r="3" spans="1:16" x14ac:dyDescent="0.2">
      <c r="A3" s="123"/>
      <c r="P3" s="124"/>
    </row>
    <row r="4" spans="1:16" x14ac:dyDescent="0.2">
      <c r="A4" s="123"/>
      <c r="P4" s="124"/>
    </row>
    <row r="5" spans="1:16" x14ac:dyDescent="0.2">
      <c r="A5" s="123"/>
      <c r="P5" s="124"/>
    </row>
    <row r="6" spans="1:16" x14ac:dyDescent="0.2">
      <c r="A6" s="123"/>
      <c r="P6" s="124"/>
    </row>
    <row r="7" spans="1:16" x14ac:dyDescent="0.2">
      <c r="A7" s="123"/>
      <c r="P7" s="124"/>
    </row>
    <row r="8" spans="1:16" x14ac:dyDescent="0.2">
      <c r="A8" s="123"/>
      <c r="P8" s="124"/>
    </row>
    <row r="9" spans="1:16" x14ac:dyDescent="0.2">
      <c r="A9" s="123"/>
      <c r="P9" s="124"/>
    </row>
    <row r="10" spans="1:16" x14ac:dyDescent="0.2">
      <c r="A10" s="123"/>
      <c r="P10" s="124"/>
    </row>
    <row r="11" spans="1:16" x14ac:dyDescent="0.2">
      <c r="A11" s="123"/>
      <c r="P11" s="124"/>
    </row>
    <row r="12" spans="1:16" x14ac:dyDescent="0.2">
      <c r="A12" s="123"/>
      <c r="P12" s="124"/>
    </row>
    <row r="13" spans="1:16" x14ac:dyDescent="0.2">
      <c r="A13" s="123"/>
      <c r="P13" s="124"/>
    </row>
    <row r="14" spans="1:16" x14ac:dyDescent="0.2">
      <c r="A14" s="123"/>
      <c r="P14" s="124"/>
    </row>
    <row r="15" spans="1:16" x14ac:dyDescent="0.2">
      <c r="A15" s="123"/>
      <c r="P15" s="124"/>
    </row>
    <row r="16" spans="1:16" x14ac:dyDescent="0.2">
      <c r="A16" s="123"/>
      <c r="P16" s="124"/>
    </row>
    <row r="17" spans="1:16" x14ac:dyDescent="0.2">
      <c r="A17" s="123"/>
      <c r="P17" s="124"/>
    </row>
    <row r="18" spans="1:16" x14ac:dyDescent="0.2">
      <c r="A18" s="123"/>
      <c r="P18" s="124"/>
    </row>
    <row r="19" spans="1:16" x14ac:dyDescent="0.2">
      <c r="A19" s="123"/>
      <c r="P19" s="124"/>
    </row>
    <row r="20" spans="1:16" x14ac:dyDescent="0.2">
      <c r="A20" s="123"/>
      <c r="P20" s="124"/>
    </row>
    <row r="21" spans="1:16" x14ac:dyDescent="0.2">
      <c r="A21" s="123"/>
      <c r="P21" s="124"/>
    </row>
    <row r="22" spans="1:16" x14ac:dyDescent="0.2">
      <c r="A22" s="123"/>
      <c r="P22" s="124"/>
    </row>
    <row r="23" spans="1:16" x14ac:dyDescent="0.2">
      <c r="A23" s="123"/>
      <c r="P23" s="124"/>
    </row>
    <row r="24" spans="1:16" x14ac:dyDescent="0.2">
      <c r="A24" s="123"/>
      <c r="P24" s="124"/>
    </row>
    <row r="25" spans="1:16" x14ac:dyDescent="0.2">
      <c r="A25" s="123"/>
      <c r="P25" s="124"/>
    </row>
    <row r="26" spans="1:16" x14ac:dyDescent="0.2">
      <c r="A26" s="123"/>
      <c r="P26" s="124"/>
    </row>
    <row r="27" spans="1:16" x14ac:dyDescent="0.2">
      <c r="A27" s="123"/>
      <c r="P27" s="124"/>
    </row>
    <row r="28" spans="1:16" x14ac:dyDescent="0.2">
      <c r="A28" s="123"/>
      <c r="P28" s="124"/>
    </row>
    <row r="29" spans="1:16" x14ac:dyDescent="0.2">
      <c r="A29" s="123"/>
      <c r="P29" s="124"/>
    </row>
    <row r="30" spans="1:16" x14ac:dyDescent="0.2">
      <c r="A30" s="123"/>
      <c r="P30" s="124"/>
    </row>
    <row r="31" spans="1:16" x14ac:dyDescent="0.2">
      <c r="A31" s="123"/>
      <c r="P31" s="124"/>
    </row>
    <row r="32" spans="1:16" x14ac:dyDescent="0.2">
      <c r="A32" s="123"/>
      <c r="P32" s="124"/>
    </row>
    <row r="33" spans="1:17" x14ac:dyDescent="0.2">
      <c r="A33" s="123"/>
      <c r="P33" s="124"/>
    </row>
    <row r="34" spans="1:17" x14ac:dyDescent="0.2">
      <c r="A34" s="123"/>
      <c r="P34" s="124"/>
    </row>
    <row r="35" spans="1:17" x14ac:dyDescent="0.2">
      <c r="A35" s="123"/>
      <c r="P35" s="124"/>
    </row>
    <row r="36" spans="1:17" x14ac:dyDescent="0.15">
      <c r="A36" s="123"/>
      <c r="K36" s="128" t="s">
        <v>583</v>
      </c>
      <c r="L36" s="129"/>
      <c r="M36" s="129"/>
      <c r="N36" s="129"/>
      <c r="O36" s="129"/>
      <c r="P36" s="124"/>
      <c r="Q36" s="115"/>
    </row>
    <row r="37" spans="1:17" x14ac:dyDescent="0.15">
      <c r="A37" s="123"/>
      <c r="J37" s="119"/>
      <c r="K37" s="129"/>
      <c r="L37" s="129"/>
      <c r="M37" s="130"/>
      <c r="N37" s="130"/>
      <c r="O37" s="131" t="s">
        <v>584</v>
      </c>
      <c r="P37" s="124"/>
    </row>
    <row r="38" spans="1:17" x14ac:dyDescent="0.15">
      <c r="A38" s="123"/>
      <c r="J38" s="119"/>
      <c r="K38" s="129"/>
      <c r="L38" s="129"/>
      <c r="M38" s="130"/>
      <c r="N38" s="130"/>
      <c r="O38" s="131" t="s">
        <v>585</v>
      </c>
      <c r="P38" s="124"/>
    </row>
    <row r="39" spans="1:17" x14ac:dyDescent="0.15">
      <c r="A39" s="123"/>
      <c r="J39" s="119"/>
      <c r="K39" s="129"/>
      <c r="L39" s="129"/>
      <c r="M39" s="130"/>
      <c r="N39" s="130"/>
      <c r="O39" s="131" t="s">
        <v>661</v>
      </c>
      <c r="P39" s="124"/>
    </row>
    <row r="40" spans="1:17" ht="16.8" thickBot="1" x14ac:dyDescent="0.45">
      <c r="A40" s="125"/>
      <c r="B40" s="126"/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7"/>
      <c r="Q40" s="115"/>
    </row>
    <row r="41" spans="1:17" ht="16.8" thickTop="1" x14ac:dyDescent="0.4">
      <c r="M41" s="117"/>
      <c r="N41" s="117"/>
      <c r="P41" s="118"/>
      <c r="Q41" s="116"/>
    </row>
  </sheetData>
  <phoneticPr fontId="2"/>
  <printOptions horizontalCentered="1" verticalCentered="1"/>
  <pageMargins left="0.31496062992125984" right="0.11811023622047245" top="0.98425196850393704" bottom="0.51181102362204722" header="0.51181102362204722" footer="0.51181102362204722"/>
  <pageSetup paperSize="9" scale="98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1"/>
  </sheetPr>
  <dimension ref="A1:S55"/>
  <sheetViews>
    <sheetView showGridLines="0" view="pageBreakPreview" zoomScale="115" zoomScaleNormal="100" zoomScaleSheetLayoutView="115" workbookViewId="0">
      <pane xSplit="3" topLeftCell="I1" activePane="topRight" state="frozen"/>
      <selection activeCell="N44" sqref="N44"/>
      <selection pane="topRight" activeCell="J22" sqref="J22"/>
    </sheetView>
  </sheetViews>
  <sheetFormatPr defaultColWidth="9" defaultRowHeight="13.2" x14ac:dyDescent="0.2"/>
  <cols>
    <col min="1" max="1" width="1" style="5" customWidth="1"/>
    <col min="2" max="2" width="22.109375" style="5" customWidth="1"/>
    <col min="3" max="3" width="26" style="5" customWidth="1"/>
    <col min="4" max="14" width="10.6640625" style="5" customWidth="1"/>
    <col min="15" max="15" width="7.109375" style="5" customWidth="1"/>
    <col min="16" max="16384" width="9" style="5"/>
  </cols>
  <sheetData>
    <row r="1" spans="1:15" ht="13.5" customHeight="1" x14ac:dyDescent="0.2"/>
    <row r="2" spans="1:15" ht="22.5" customHeight="1" x14ac:dyDescent="0.2">
      <c r="A2" s="428"/>
      <c r="B2" s="429" t="s">
        <v>586</v>
      </c>
      <c r="C2" s="418"/>
      <c r="D2" s="418"/>
      <c r="E2" s="418"/>
      <c r="F2" s="418"/>
      <c r="G2" s="418"/>
      <c r="H2" s="418"/>
      <c r="I2" s="418"/>
      <c r="J2" s="418"/>
      <c r="K2" s="418"/>
      <c r="L2" s="418"/>
      <c r="M2" s="418"/>
      <c r="N2" s="418"/>
    </row>
    <row r="3" spans="1:15" ht="22.5" customHeight="1" x14ac:dyDescent="0.2">
      <c r="A3" s="6"/>
      <c r="B3" s="7" t="s">
        <v>147</v>
      </c>
      <c r="C3" s="6"/>
      <c r="D3" s="4" t="s">
        <v>587</v>
      </c>
      <c r="E3" s="6"/>
      <c r="F3" s="6"/>
      <c r="G3" s="6"/>
      <c r="H3" s="6"/>
      <c r="I3" s="6"/>
      <c r="J3" s="6"/>
      <c r="K3" s="6"/>
      <c r="L3" s="6"/>
      <c r="M3" s="6"/>
      <c r="N3" s="8"/>
    </row>
    <row r="4" spans="1:15" s="9" customFormat="1" ht="9.6" x14ac:dyDescent="0.2">
      <c r="A4" s="4"/>
      <c r="B4" s="4"/>
      <c r="C4" s="4"/>
      <c r="D4" s="4"/>
      <c r="E4" s="4"/>
      <c r="F4" s="4"/>
      <c r="G4" s="4"/>
      <c r="H4" s="8"/>
      <c r="I4" s="23"/>
      <c r="J4" s="23"/>
      <c r="K4" s="23"/>
      <c r="L4" s="23"/>
      <c r="M4" s="23"/>
      <c r="N4" s="23" t="s">
        <v>3</v>
      </c>
    </row>
    <row r="5" spans="1:15" s="9" customFormat="1" ht="9.6" x14ac:dyDescent="0.2">
      <c r="A5" s="4"/>
      <c r="B5" s="4"/>
      <c r="C5" s="4"/>
      <c r="D5" s="56">
        <v>2006</v>
      </c>
      <c r="E5" s="56">
        <v>2007</v>
      </c>
      <c r="F5" s="56">
        <v>2008</v>
      </c>
      <c r="G5" s="56">
        <v>2009</v>
      </c>
      <c r="H5" s="56">
        <v>2010</v>
      </c>
      <c r="I5" s="56">
        <v>2011</v>
      </c>
      <c r="J5" s="56">
        <v>2012</v>
      </c>
      <c r="K5" s="56">
        <v>2013</v>
      </c>
      <c r="L5" s="56">
        <v>2014</v>
      </c>
      <c r="M5" s="57">
        <v>2015</v>
      </c>
      <c r="N5" s="57" t="s">
        <v>588</v>
      </c>
    </row>
    <row r="6" spans="1:15" s="9" customFormat="1" ht="15" customHeight="1" x14ac:dyDescent="0.2">
      <c r="A6" s="27" t="s">
        <v>148</v>
      </c>
      <c r="B6" s="27"/>
      <c r="C6" s="28" t="s">
        <v>149</v>
      </c>
      <c r="D6" s="29">
        <v>22744</v>
      </c>
      <c r="E6" s="29">
        <v>22400</v>
      </c>
      <c r="F6" s="29">
        <v>22826</v>
      </c>
      <c r="G6" s="29">
        <v>24167</v>
      </c>
      <c r="H6" s="29">
        <v>25084</v>
      </c>
      <c r="I6" s="29">
        <v>26865</v>
      </c>
      <c r="J6" s="29">
        <v>31337</v>
      </c>
      <c r="K6" s="29">
        <v>27851</v>
      </c>
      <c r="L6" s="29">
        <v>30077</v>
      </c>
      <c r="M6" s="30">
        <v>27755</v>
      </c>
      <c r="N6" s="30">
        <v>26700</v>
      </c>
    </row>
    <row r="7" spans="1:15" s="9" customFormat="1" ht="15" customHeight="1" x14ac:dyDescent="0.2">
      <c r="A7" s="4" t="s">
        <v>150</v>
      </c>
      <c r="B7" s="4"/>
      <c r="C7" s="12" t="s">
        <v>151</v>
      </c>
      <c r="D7" s="31">
        <v>16570</v>
      </c>
      <c r="E7" s="31">
        <v>16530</v>
      </c>
      <c r="F7" s="31">
        <v>17151</v>
      </c>
      <c r="G7" s="31">
        <v>18244</v>
      </c>
      <c r="H7" s="31">
        <v>19659</v>
      </c>
      <c r="I7" s="31">
        <v>20782</v>
      </c>
      <c r="J7" s="31">
        <v>24911</v>
      </c>
      <c r="K7" s="31">
        <v>21924</v>
      </c>
      <c r="L7" s="31">
        <v>23418</v>
      </c>
      <c r="M7" s="32">
        <v>28612</v>
      </c>
      <c r="N7" s="175" t="s">
        <v>25</v>
      </c>
    </row>
    <row r="8" spans="1:15" s="9" customFormat="1" ht="15" customHeight="1" x14ac:dyDescent="0.2">
      <c r="A8" s="58" t="s">
        <v>152</v>
      </c>
      <c r="B8" s="58"/>
      <c r="C8" s="59" t="s">
        <v>153</v>
      </c>
      <c r="D8" s="81">
        <v>6173</v>
      </c>
      <c r="E8" s="81">
        <v>5869</v>
      </c>
      <c r="F8" s="81">
        <v>5675</v>
      </c>
      <c r="G8" s="81">
        <v>5922</v>
      </c>
      <c r="H8" s="81">
        <v>5424</v>
      </c>
      <c r="I8" s="81">
        <v>6083</v>
      </c>
      <c r="J8" s="81">
        <v>6425</v>
      </c>
      <c r="K8" s="81">
        <v>5927</v>
      </c>
      <c r="L8" s="81">
        <v>6658</v>
      </c>
      <c r="M8" s="82">
        <v>-856</v>
      </c>
      <c r="N8" s="176" t="s">
        <v>25</v>
      </c>
    </row>
    <row r="9" spans="1:15" s="9" customFormat="1" ht="15" customHeight="1" x14ac:dyDescent="0.2">
      <c r="A9" s="4" t="s">
        <v>154</v>
      </c>
      <c r="B9" s="4"/>
      <c r="C9" s="12" t="s">
        <v>155</v>
      </c>
      <c r="D9" s="31">
        <v>3839</v>
      </c>
      <c r="E9" s="31">
        <v>3274</v>
      </c>
      <c r="F9" s="31">
        <v>3279</v>
      </c>
      <c r="G9" s="31">
        <v>3457</v>
      </c>
      <c r="H9" s="31">
        <v>3200</v>
      </c>
      <c r="I9" s="31">
        <v>3227</v>
      </c>
      <c r="J9" s="31">
        <v>3197</v>
      </c>
      <c r="K9" s="31">
        <v>3403</v>
      </c>
      <c r="L9" s="31">
        <v>3608</v>
      </c>
      <c r="M9" s="32">
        <v>3689</v>
      </c>
      <c r="N9" s="175" t="s">
        <v>25</v>
      </c>
    </row>
    <row r="10" spans="1:15" s="9" customFormat="1" ht="15" customHeight="1" x14ac:dyDescent="0.2">
      <c r="A10" s="83" t="s">
        <v>183</v>
      </c>
      <c r="B10" s="83"/>
      <c r="C10" s="84" t="s">
        <v>404</v>
      </c>
      <c r="D10" s="85">
        <v>2333</v>
      </c>
      <c r="E10" s="85">
        <v>2595</v>
      </c>
      <c r="F10" s="85">
        <v>2396</v>
      </c>
      <c r="G10" s="85">
        <v>2464</v>
      </c>
      <c r="H10" s="85">
        <v>2224</v>
      </c>
      <c r="I10" s="85">
        <v>2855</v>
      </c>
      <c r="J10" s="85">
        <v>3227</v>
      </c>
      <c r="K10" s="85">
        <v>2524</v>
      </c>
      <c r="L10" s="85">
        <v>3050</v>
      </c>
      <c r="M10" s="86">
        <v>-4543</v>
      </c>
      <c r="N10" s="86">
        <v>2760</v>
      </c>
    </row>
    <row r="11" spans="1:15" s="9" customFormat="1" ht="15" customHeight="1" x14ac:dyDescent="0.2">
      <c r="A11" s="33" t="s">
        <v>158</v>
      </c>
      <c r="B11" s="33"/>
      <c r="C11" s="34" t="s">
        <v>159</v>
      </c>
      <c r="D11" s="35">
        <v>18</v>
      </c>
      <c r="E11" s="35">
        <v>40</v>
      </c>
      <c r="F11" s="35">
        <v>62</v>
      </c>
      <c r="G11" s="35">
        <v>89</v>
      </c>
      <c r="H11" s="35">
        <v>79</v>
      </c>
      <c r="I11" s="35">
        <v>85</v>
      </c>
      <c r="J11" s="35">
        <v>59</v>
      </c>
      <c r="K11" s="35">
        <v>88</v>
      </c>
      <c r="L11" s="35">
        <v>76</v>
      </c>
      <c r="M11" s="36">
        <v>93</v>
      </c>
      <c r="N11" s="177" t="s">
        <v>25</v>
      </c>
    </row>
    <row r="12" spans="1:15" s="9" customFormat="1" ht="15" customHeight="1" x14ac:dyDescent="0.2">
      <c r="A12" s="33" t="s">
        <v>160</v>
      </c>
      <c r="B12" s="33"/>
      <c r="C12" s="34" t="s">
        <v>589</v>
      </c>
      <c r="D12" s="35" t="s">
        <v>42</v>
      </c>
      <c r="E12" s="35" t="s">
        <v>42</v>
      </c>
      <c r="F12" s="35">
        <v>28</v>
      </c>
      <c r="G12" s="35">
        <v>10</v>
      </c>
      <c r="H12" s="35">
        <v>1</v>
      </c>
      <c r="I12" s="35">
        <v>37</v>
      </c>
      <c r="J12" s="35">
        <v>34</v>
      </c>
      <c r="K12" s="35">
        <v>38</v>
      </c>
      <c r="L12" s="35">
        <v>51</v>
      </c>
      <c r="M12" s="36">
        <v>24</v>
      </c>
      <c r="N12" s="177" t="s">
        <v>25</v>
      </c>
    </row>
    <row r="13" spans="1:15" s="9" customFormat="1" ht="15" customHeight="1" x14ac:dyDescent="0.2">
      <c r="A13" s="58" t="s">
        <v>184</v>
      </c>
      <c r="B13" s="58"/>
      <c r="C13" s="59" t="s">
        <v>405</v>
      </c>
      <c r="D13" s="81">
        <v>2351</v>
      </c>
      <c r="E13" s="81">
        <v>2635</v>
      </c>
      <c r="F13" s="81">
        <v>2430</v>
      </c>
      <c r="G13" s="81">
        <v>2543</v>
      </c>
      <c r="H13" s="81">
        <v>2302</v>
      </c>
      <c r="I13" s="81">
        <v>2904</v>
      </c>
      <c r="J13" s="81">
        <v>3253</v>
      </c>
      <c r="K13" s="81">
        <v>2574</v>
      </c>
      <c r="L13" s="81">
        <v>3076</v>
      </c>
      <c r="M13" s="82">
        <v>-4474</v>
      </c>
      <c r="N13" s="82">
        <v>2820</v>
      </c>
    </row>
    <row r="14" spans="1:15" s="9" customFormat="1" ht="15" customHeight="1" x14ac:dyDescent="0.2">
      <c r="A14" s="97" t="s">
        <v>164</v>
      </c>
      <c r="B14" s="97"/>
      <c r="C14" s="98" t="s">
        <v>165</v>
      </c>
      <c r="D14" s="99">
        <v>38</v>
      </c>
      <c r="E14" s="99">
        <v>122</v>
      </c>
      <c r="F14" s="99">
        <v>22</v>
      </c>
      <c r="G14" s="99" t="s">
        <v>42</v>
      </c>
      <c r="H14" s="99">
        <v>2</v>
      </c>
      <c r="I14" s="99">
        <v>95</v>
      </c>
      <c r="J14" s="99" t="s">
        <v>42</v>
      </c>
      <c r="K14" s="99">
        <v>24</v>
      </c>
      <c r="L14" s="99">
        <v>10</v>
      </c>
      <c r="M14" s="100">
        <v>6</v>
      </c>
      <c r="N14" s="180" t="s">
        <v>25</v>
      </c>
      <c r="O14" s="32"/>
    </row>
    <row r="15" spans="1:15" s="9" customFormat="1" ht="15" customHeight="1" x14ac:dyDescent="0.2">
      <c r="A15" s="4" t="s">
        <v>166</v>
      </c>
      <c r="B15" s="4"/>
      <c r="C15" s="12" t="s">
        <v>590</v>
      </c>
      <c r="D15" s="31">
        <v>549</v>
      </c>
      <c r="E15" s="31">
        <v>165</v>
      </c>
      <c r="F15" s="31">
        <v>211</v>
      </c>
      <c r="G15" s="31">
        <v>189</v>
      </c>
      <c r="H15" s="31">
        <v>796</v>
      </c>
      <c r="I15" s="31">
        <v>465</v>
      </c>
      <c r="J15" s="31">
        <v>268</v>
      </c>
      <c r="K15" s="31">
        <v>14</v>
      </c>
      <c r="L15" s="31">
        <v>101</v>
      </c>
      <c r="M15" s="32">
        <v>1036</v>
      </c>
      <c r="N15" s="175" t="s">
        <v>25</v>
      </c>
    </row>
    <row r="16" spans="1:15" s="9" customFormat="1" ht="15" customHeight="1" x14ac:dyDescent="0.2">
      <c r="A16" s="91" t="s">
        <v>591</v>
      </c>
      <c r="B16" s="91"/>
      <c r="C16" s="94" t="s">
        <v>592</v>
      </c>
      <c r="D16" s="95">
        <v>1841</v>
      </c>
      <c r="E16" s="95">
        <v>2593</v>
      </c>
      <c r="F16" s="95">
        <v>2241</v>
      </c>
      <c r="G16" s="95">
        <v>2354</v>
      </c>
      <c r="H16" s="95">
        <v>1507</v>
      </c>
      <c r="I16" s="95">
        <v>2534</v>
      </c>
      <c r="J16" s="95">
        <v>2984</v>
      </c>
      <c r="K16" s="95">
        <v>2584</v>
      </c>
      <c r="L16" s="95">
        <v>2984</v>
      </c>
      <c r="M16" s="96">
        <v>-5504</v>
      </c>
      <c r="N16" s="181" t="s">
        <v>25</v>
      </c>
    </row>
    <row r="17" spans="1:19" s="9" customFormat="1" ht="15" customHeight="1" x14ac:dyDescent="0.2">
      <c r="A17" s="4" t="s">
        <v>593</v>
      </c>
      <c r="B17" s="4"/>
      <c r="C17" s="12" t="s">
        <v>594</v>
      </c>
      <c r="D17" s="31">
        <v>715</v>
      </c>
      <c r="E17" s="31">
        <v>1113</v>
      </c>
      <c r="F17" s="31">
        <v>939</v>
      </c>
      <c r="G17" s="31">
        <v>997</v>
      </c>
      <c r="H17" s="31">
        <v>624</v>
      </c>
      <c r="I17" s="31">
        <v>1053</v>
      </c>
      <c r="J17" s="31">
        <v>1371</v>
      </c>
      <c r="K17" s="31">
        <v>997</v>
      </c>
      <c r="L17" s="31">
        <v>1208</v>
      </c>
      <c r="M17" s="32">
        <v>-595</v>
      </c>
      <c r="N17" s="175" t="s">
        <v>25</v>
      </c>
    </row>
    <row r="18" spans="1:19" s="9" customFormat="1" ht="15" customHeight="1" x14ac:dyDescent="0.2">
      <c r="A18" s="87" t="s">
        <v>186</v>
      </c>
      <c r="B18" s="87"/>
      <c r="C18" s="74" t="s">
        <v>406</v>
      </c>
      <c r="D18" s="75">
        <v>1125</v>
      </c>
      <c r="E18" s="75">
        <v>1479</v>
      </c>
      <c r="F18" s="75">
        <v>1302</v>
      </c>
      <c r="G18" s="75">
        <v>1356</v>
      </c>
      <c r="H18" s="75">
        <v>882</v>
      </c>
      <c r="I18" s="75">
        <v>1480</v>
      </c>
      <c r="J18" s="75">
        <v>1612</v>
      </c>
      <c r="K18" s="75">
        <v>1586</v>
      </c>
      <c r="L18" s="75">
        <v>1776</v>
      </c>
      <c r="M18" s="76">
        <v>-4909</v>
      </c>
      <c r="N18" s="76">
        <v>1890</v>
      </c>
    </row>
    <row r="19" spans="1:19" s="9" customFormat="1" ht="9.6" x14ac:dyDescent="0.2">
      <c r="B19" s="37"/>
    </row>
    <row r="20" spans="1:19" s="9" customFormat="1" ht="9.6" x14ac:dyDescent="0.2">
      <c r="B20" s="19"/>
    </row>
    <row r="21" spans="1:19" s="9" customFormat="1" ht="10.8" x14ac:dyDescent="0.2">
      <c r="S21" s="22"/>
    </row>
    <row r="22" spans="1:19" s="9" customFormat="1" ht="9.6" x14ac:dyDescent="0.2"/>
    <row r="23" spans="1:19" s="9" customFormat="1" ht="9.6" x14ac:dyDescent="0.2">
      <c r="B23" s="9" t="s">
        <v>67</v>
      </c>
      <c r="C23" s="56"/>
      <c r="D23" s="56">
        <v>2007</v>
      </c>
      <c r="E23" s="56">
        <v>2008</v>
      </c>
      <c r="F23" s="56">
        <v>2009</v>
      </c>
      <c r="G23" s="56">
        <v>2010</v>
      </c>
      <c r="H23" s="56">
        <v>2011</v>
      </c>
      <c r="I23" s="56">
        <v>2012</v>
      </c>
      <c r="J23" s="56">
        <v>2013</v>
      </c>
      <c r="K23" s="56">
        <v>2014</v>
      </c>
      <c r="L23" s="56">
        <v>2015</v>
      </c>
      <c r="M23" s="56">
        <v>2016</v>
      </c>
      <c r="N23" s="56" t="s">
        <v>595</v>
      </c>
    </row>
    <row r="24" spans="1:19" s="14" customFormat="1" ht="10.8" x14ac:dyDescent="0.2">
      <c r="B24" s="110" t="s">
        <v>148</v>
      </c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</row>
    <row r="25" spans="1:19" s="14" customFormat="1" ht="10.8" x14ac:dyDescent="0.2">
      <c r="B25" s="110" t="s">
        <v>152</v>
      </c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79"/>
    </row>
    <row r="26" spans="1:19" s="14" customFormat="1" ht="10.8" x14ac:dyDescent="0.2">
      <c r="B26" s="110" t="s">
        <v>183</v>
      </c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</row>
    <row r="27" spans="1:19" x14ac:dyDescent="0.2">
      <c r="B27" s="110" t="s">
        <v>184</v>
      </c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</row>
    <row r="28" spans="1:19" x14ac:dyDescent="0.2">
      <c r="B28" s="110" t="s">
        <v>186</v>
      </c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</row>
    <row r="30" spans="1:19" x14ac:dyDescent="0.2">
      <c r="B30" s="9" t="s">
        <v>67</v>
      </c>
      <c r="C30" s="56"/>
      <c r="D30" s="56">
        <v>2007</v>
      </c>
      <c r="E30" s="56">
        <v>2008</v>
      </c>
      <c r="F30" s="56">
        <v>2009</v>
      </c>
      <c r="G30" s="56">
        <v>2010</v>
      </c>
      <c r="H30" s="56">
        <v>2011</v>
      </c>
      <c r="I30" s="56">
        <v>2012</v>
      </c>
      <c r="J30" s="56">
        <v>2013</v>
      </c>
      <c r="K30" s="56">
        <v>2014</v>
      </c>
      <c r="L30" s="56">
        <v>2015</v>
      </c>
      <c r="M30" s="56">
        <v>2016</v>
      </c>
      <c r="N30" s="56">
        <v>2017</v>
      </c>
    </row>
    <row r="31" spans="1:19" x14ac:dyDescent="0.2">
      <c r="B31" s="110" t="s">
        <v>6</v>
      </c>
      <c r="C31" s="149"/>
      <c r="D31" s="149"/>
      <c r="E31" s="149"/>
      <c r="F31" s="149"/>
      <c r="G31" s="149"/>
      <c r="H31" s="149"/>
      <c r="I31" s="149"/>
      <c r="J31" s="155"/>
      <c r="K31" s="155"/>
      <c r="L31" s="155"/>
      <c r="M31" s="155"/>
      <c r="N31" s="188"/>
    </row>
    <row r="32" spans="1:19" x14ac:dyDescent="0.2">
      <c r="B32" s="110" t="s">
        <v>35</v>
      </c>
      <c r="C32" s="149"/>
      <c r="D32" s="149"/>
      <c r="E32" s="149"/>
      <c r="F32" s="149"/>
      <c r="G32" s="149"/>
      <c r="H32" s="149"/>
      <c r="I32" s="149"/>
      <c r="J32" s="155"/>
      <c r="K32" s="155"/>
      <c r="L32" s="155"/>
      <c r="M32" s="155"/>
      <c r="N32" s="188"/>
    </row>
    <row r="33" spans="1:14" x14ac:dyDescent="0.2">
      <c r="B33" s="110" t="s">
        <v>33</v>
      </c>
      <c r="C33" s="149"/>
      <c r="D33" s="149"/>
      <c r="E33" s="149"/>
      <c r="F33" s="149"/>
      <c r="G33" s="149"/>
      <c r="H33" s="149"/>
      <c r="I33" s="149"/>
      <c r="J33" s="155"/>
      <c r="K33" s="155"/>
      <c r="L33" s="155"/>
      <c r="M33" s="155"/>
      <c r="N33" s="188"/>
    </row>
    <row r="34" spans="1:14" x14ac:dyDescent="0.2">
      <c r="B34" s="110" t="s">
        <v>63</v>
      </c>
      <c r="C34" s="149"/>
      <c r="D34" s="149"/>
      <c r="E34" s="149"/>
      <c r="F34" s="149"/>
      <c r="G34" s="149"/>
      <c r="H34" s="149"/>
      <c r="I34" s="149"/>
      <c r="J34" s="155"/>
      <c r="K34" s="155"/>
      <c r="L34" s="155"/>
      <c r="M34" s="155"/>
      <c r="N34" s="188"/>
    </row>
    <row r="35" spans="1:14" x14ac:dyDescent="0.2">
      <c r="C35" s="150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89"/>
    </row>
    <row r="36" spans="1:14" x14ac:dyDescent="0.2">
      <c r="B36" s="110" t="s">
        <v>70</v>
      </c>
      <c r="C36" s="149"/>
      <c r="D36" s="149"/>
      <c r="E36" s="149"/>
      <c r="F36" s="149"/>
      <c r="G36" s="149"/>
      <c r="H36" s="149"/>
      <c r="I36" s="149"/>
      <c r="J36" s="155"/>
      <c r="K36" s="155"/>
      <c r="L36" s="155"/>
      <c r="M36" s="155"/>
      <c r="N36" s="188"/>
    </row>
    <row r="37" spans="1:14" x14ac:dyDescent="0.2">
      <c r="B37" s="110" t="s">
        <v>92</v>
      </c>
      <c r="C37" s="149"/>
      <c r="D37" s="149"/>
      <c r="E37" s="149"/>
      <c r="F37" s="149"/>
      <c r="G37" s="149"/>
      <c r="H37" s="149"/>
      <c r="I37" s="149"/>
      <c r="J37" s="155"/>
      <c r="K37" s="155"/>
      <c r="L37" s="155"/>
      <c r="M37" s="155"/>
      <c r="N37" s="188"/>
    </row>
    <row r="38" spans="1:14" x14ac:dyDescent="0.2">
      <c r="B38" s="110" t="s">
        <v>145</v>
      </c>
      <c r="C38" s="149"/>
      <c r="D38" s="149"/>
      <c r="E38" s="149"/>
      <c r="F38" s="149"/>
      <c r="G38" s="149"/>
      <c r="H38" s="149"/>
      <c r="I38" s="149"/>
      <c r="J38" s="155"/>
      <c r="K38" s="155"/>
      <c r="L38" s="155"/>
      <c r="M38" s="155"/>
      <c r="N38" s="188"/>
    </row>
    <row r="40" spans="1:14" x14ac:dyDescent="0.2">
      <c r="A40" s="9"/>
      <c r="B40" s="9" t="s">
        <v>67</v>
      </c>
      <c r="C40" s="56"/>
      <c r="D40" s="56">
        <v>2007</v>
      </c>
      <c r="E40" s="56">
        <v>2008</v>
      </c>
      <c r="F40" s="56">
        <v>2009</v>
      </c>
      <c r="G40" s="56">
        <v>2010</v>
      </c>
      <c r="H40" s="56">
        <v>2011</v>
      </c>
      <c r="I40" s="56">
        <v>2012</v>
      </c>
      <c r="J40" s="56">
        <v>2013</v>
      </c>
      <c r="K40" s="56">
        <v>2014</v>
      </c>
      <c r="L40" s="56">
        <v>2015</v>
      </c>
      <c r="M40" s="56">
        <v>2016</v>
      </c>
      <c r="N40" s="56" t="s">
        <v>595</v>
      </c>
    </row>
    <row r="41" spans="1:14" x14ac:dyDescent="0.2">
      <c r="A41" s="14"/>
      <c r="B41" s="110" t="s">
        <v>148</v>
      </c>
      <c r="C41" s="111"/>
      <c r="D41" s="111">
        <v>22400.175999999999</v>
      </c>
      <c r="E41" s="111">
        <v>22826.859</v>
      </c>
      <c r="F41" s="111">
        <v>24167.007000000001</v>
      </c>
      <c r="G41" s="111">
        <v>25084.027999999998</v>
      </c>
      <c r="H41" s="111">
        <v>26865.805721000001</v>
      </c>
      <c r="I41" s="111">
        <v>31337.269939999998</v>
      </c>
      <c r="J41" s="111">
        <v>27851.729616000001</v>
      </c>
      <c r="K41" s="111">
        <v>30077.025000000001</v>
      </c>
      <c r="L41" s="111">
        <v>27755.973000000002</v>
      </c>
      <c r="M41" s="111">
        <v>26863.429</v>
      </c>
      <c r="N41" s="111">
        <v>26700</v>
      </c>
    </row>
    <row r="42" spans="1:14" x14ac:dyDescent="0.2">
      <c r="A42" s="14"/>
      <c r="B42" s="110" t="s">
        <v>152</v>
      </c>
      <c r="C42" s="111"/>
      <c r="D42" s="111">
        <v>5869.4390000000003</v>
      </c>
      <c r="E42" s="111">
        <v>5675.8249999999998</v>
      </c>
      <c r="F42" s="111">
        <v>5922.2110000000002</v>
      </c>
      <c r="G42" s="111">
        <v>5424.8450000000003</v>
      </c>
      <c r="H42" s="111">
        <v>6083.2401620000001</v>
      </c>
      <c r="I42" s="111">
        <v>6425.9591449999998</v>
      </c>
      <c r="J42" s="111">
        <v>5927.6154219999999</v>
      </c>
      <c r="K42" s="111">
        <v>6658.9849999999997</v>
      </c>
      <c r="L42" s="111">
        <v>-856.89599999999996</v>
      </c>
      <c r="M42" s="111">
        <v>6790.6369999999997</v>
      </c>
      <c r="N42" s="179" t="s">
        <v>25</v>
      </c>
    </row>
    <row r="43" spans="1:14" x14ac:dyDescent="0.2">
      <c r="A43" s="14"/>
      <c r="B43" s="110" t="s">
        <v>183</v>
      </c>
      <c r="C43" s="111"/>
      <c r="D43" s="111">
        <v>2595.0320000000002</v>
      </c>
      <c r="E43" s="111">
        <v>2396.5709999999999</v>
      </c>
      <c r="F43" s="111">
        <v>2464.8429999999998</v>
      </c>
      <c r="G43" s="111">
        <v>2224.723</v>
      </c>
      <c r="H43" s="111">
        <v>2855.5504289999999</v>
      </c>
      <c r="I43" s="111">
        <v>3227.9793</v>
      </c>
      <c r="J43" s="111">
        <v>2524.5409460000001</v>
      </c>
      <c r="K43" s="111">
        <v>3050.605</v>
      </c>
      <c r="L43" s="111">
        <v>-4543.4359999999997</v>
      </c>
      <c r="M43" s="111">
        <v>2119.6889999999999</v>
      </c>
      <c r="N43" s="111">
        <v>2760</v>
      </c>
    </row>
    <row r="44" spans="1:14" x14ac:dyDescent="0.2">
      <c r="B44" s="110" t="s">
        <v>184</v>
      </c>
      <c r="C44" s="111"/>
      <c r="D44" s="111">
        <v>2635.83</v>
      </c>
      <c r="E44" s="111">
        <v>2430.8130000000001</v>
      </c>
      <c r="F44" s="111">
        <v>2543.29</v>
      </c>
      <c r="G44" s="111">
        <v>2302.1889999999999</v>
      </c>
      <c r="H44" s="111">
        <v>2904.1987819999999</v>
      </c>
      <c r="I44" s="111">
        <v>3253.1102540000002</v>
      </c>
      <c r="J44" s="111">
        <v>2574.8241630000002</v>
      </c>
      <c r="K44" s="111">
        <v>3076.0419999999999</v>
      </c>
      <c r="L44" s="111">
        <v>-4474.9930000000004</v>
      </c>
      <c r="M44" s="111">
        <v>2088.402</v>
      </c>
      <c r="N44" s="111">
        <v>2820</v>
      </c>
    </row>
    <row r="45" spans="1:14" x14ac:dyDescent="0.2">
      <c r="B45" s="110" t="s">
        <v>186</v>
      </c>
      <c r="C45" s="111"/>
      <c r="D45" s="111">
        <v>1479.395</v>
      </c>
      <c r="E45" s="111">
        <v>1302.4069999999999</v>
      </c>
      <c r="F45" s="111">
        <v>1356.364</v>
      </c>
      <c r="G45" s="111">
        <v>882.94200000000001</v>
      </c>
      <c r="H45" s="111">
        <v>1480.64564</v>
      </c>
      <c r="I45" s="111">
        <v>1612.662658</v>
      </c>
      <c r="J45" s="111">
        <v>1586.795016</v>
      </c>
      <c r="K45" s="111">
        <v>1776.6010000000001</v>
      </c>
      <c r="L45" s="111">
        <v>-4909.5169999999998</v>
      </c>
      <c r="M45" s="111">
        <v>-6347.3440000000001</v>
      </c>
      <c r="N45" s="111">
        <v>1890</v>
      </c>
    </row>
    <row r="47" spans="1:14" x14ac:dyDescent="0.2">
      <c r="B47" s="9" t="s">
        <v>67</v>
      </c>
      <c r="C47" s="56"/>
      <c r="D47" s="56">
        <v>2007</v>
      </c>
      <c r="E47" s="56">
        <v>2008</v>
      </c>
      <c r="F47" s="56">
        <v>2009</v>
      </c>
      <c r="G47" s="56">
        <v>2010</v>
      </c>
      <c r="H47" s="56">
        <v>2011</v>
      </c>
      <c r="I47" s="56">
        <v>2012</v>
      </c>
      <c r="J47" s="56">
        <v>2013</v>
      </c>
      <c r="K47" s="56">
        <v>2014</v>
      </c>
      <c r="L47" s="56">
        <v>2015</v>
      </c>
      <c r="M47" s="56">
        <v>2016</v>
      </c>
      <c r="N47" s="56">
        <v>2017</v>
      </c>
    </row>
    <row r="48" spans="1:14" x14ac:dyDescent="0.2">
      <c r="B48" s="110" t="s">
        <v>6</v>
      </c>
      <c r="C48" s="149"/>
      <c r="D48" s="149">
        <v>12664.513999999999</v>
      </c>
      <c r="E48" s="149">
        <v>11874.773999999999</v>
      </c>
      <c r="F48" s="149">
        <v>13351.348</v>
      </c>
      <c r="G48" s="149">
        <v>12532.201999999999</v>
      </c>
      <c r="H48" s="149">
        <v>12827.499577</v>
      </c>
      <c r="I48" s="149">
        <v>14889.900688</v>
      </c>
      <c r="J48" s="155">
        <v>12891.772518</v>
      </c>
      <c r="K48" s="155">
        <v>15670.351000000001</v>
      </c>
      <c r="L48" s="155">
        <v>14839.203</v>
      </c>
      <c r="M48" s="155">
        <v>12406.352999999999</v>
      </c>
      <c r="N48" s="188"/>
    </row>
    <row r="49" spans="2:14" x14ac:dyDescent="0.2">
      <c r="B49" s="110" t="s">
        <v>35</v>
      </c>
      <c r="C49" s="149"/>
      <c r="D49" s="149">
        <v>1616.8630000000001</v>
      </c>
      <c r="E49" s="149">
        <v>1523.5930000000001</v>
      </c>
      <c r="F49" s="149">
        <v>1432.4159999999999</v>
      </c>
      <c r="G49" s="149">
        <v>1828.1990000000001</v>
      </c>
      <c r="H49" s="149">
        <v>2766.251745</v>
      </c>
      <c r="I49" s="149">
        <v>3827.0445730000001</v>
      </c>
      <c r="J49" s="155">
        <v>3650.5651309999998</v>
      </c>
      <c r="K49" s="155">
        <v>3062.6190000000001</v>
      </c>
      <c r="L49" s="155">
        <v>4155.13</v>
      </c>
      <c r="M49" s="155">
        <v>3618.9659999999999</v>
      </c>
      <c r="N49" s="188"/>
    </row>
    <row r="50" spans="2:14" x14ac:dyDescent="0.2">
      <c r="B50" s="110" t="s">
        <v>33</v>
      </c>
      <c r="C50" s="149"/>
      <c r="D50" s="149">
        <v>6045.9740000000002</v>
      </c>
      <c r="E50" s="149">
        <v>5710.585</v>
      </c>
      <c r="F50" s="149">
        <v>6195.9139999999998</v>
      </c>
      <c r="G50" s="149">
        <v>7241.1080000000002</v>
      </c>
      <c r="H50" s="149">
        <v>10086.720288</v>
      </c>
      <c r="I50" s="149">
        <v>11307.314704</v>
      </c>
      <c r="J50" s="155">
        <v>11589.143961</v>
      </c>
      <c r="K50" s="155">
        <v>10629.026</v>
      </c>
      <c r="L50" s="155">
        <v>10654.614</v>
      </c>
      <c r="M50" s="155">
        <v>10777.349</v>
      </c>
      <c r="N50" s="188"/>
    </row>
    <row r="51" spans="2:14" x14ac:dyDescent="0.2">
      <c r="B51" s="110" t="s">
        <v>63</v>
      </c>
      <c r="C51" s="149"/>
      <c r="D51" s="149">
        <v>18710.488000000001</v>
      </c>
      <c r="E51" s="149">
        <v>17585.359</v>
      </c>
      <c r="F51" s="149">
        <v>19547.261999999999</v>
      </c>
      <c r="G51" s="149">
        <v>19773.310000000001</v>
      </c>
      <c r="H51" s="149">
        <v>22914.219864999999</v>
      </c>
      <c r="I51" s="149">
        <v>26197.215391999998</v>
      </c>
      <c r="J51" s="155">
        <v>24480.916479</v>
      </c>
      <c r="K51" s="155">
        <v>26299.377</v>
      </c>
      <c r="L51" s="155">
        <v>25493.816999999999</v>
      </c>
      <c r="M51" s="155">
        <v>23183.702000000001</v>
      </c>
      <c r="N51" s="188"/>
    </row>
    <row r="52" spans="2:14" x14ac:dyDescent="0.2">
      <c r="C52" s="150"/>
      <c r="D52" s="150"/>
      <c r="E52" s="150"/>
      <c r="F52" s="150"/>
      <c r="G52" s="150"/>
      <c r="H52" s="150"/>
      <c r="I52" s="150"/>
      <c r="J52" s="150"/>
      <c r="K52" s="150"/>
      <c r="L52" s="150"/>
      <c r="M52" s="150"/>
      <c r="N52" s="189"/>
    </row>
    <row r="53" spans="2:14" x14ac:dyDescent="0.2">
      <c r="B53" s="110" t="s">
        <v>70</v>
      </c>
      <c r="C53" s="149"/>
      <c r="D53" s="149">
        <v>6000.9229999999998</v>
      </c>
      <c r="E53" s="149">
        <v>4332.2780000000002</v>
      </c>
      <c r="F53" s="149">
        <v>5549.9179999999997</v>
      </c>
      <c r="G53" s="149">
        <v>5045.4390000000003</v>
      </c>
      <c r="H53" s="149">
        <v>6777.3240530000003</v>
      </c>
      <c r="I53" s="149">
        <v>9294.6603469999991</v>
      </c>
      <c r="J53" s="155">
        <v>7004.1176960000003</v>
      </c>
      <c r="K53" s="155">
        <v>8512.768</v>
      </c>
      <c r="L53" s="155">
        <v>13531.342000000001</v>
      </c>
      <c r="M53" s="155">
        <v>18129.758000000002</v>
      </c>
      <c r="N53" s="188"/>
    </row>
    <row r="54" spans="2:14" x14ac:dyDescent="0.2">
      <c r="B54" s="110" t="s">
        <v>92</v>
      </c>
      <c r="C54" s="149"/>
      <c r="D54" s="149">
        <v>2174.674</v>
      </c>
      <c r="E54" s="149">
        <v>1873.538</v>
      </c>
      <c r="F54" s="149">
        <v>1790.932</v>
      </c>
      <c r="G54" s="149">
        <v>2119.2600000000002</v>
      </c>
      <c r="H54" s="149">
        <v>2703.5974849999998</v>
      </c>
      <c r="I54" s="149">
        <v>2653.5132520000002</v>
      </c>
      <c r="J54" s="155">
        <v>2174.856781</v>
      </c>
      <c r="K54" s="155">
        <v>1532.3520000000001</v>
      </c>
      <c r="L54" s="155">
        <v>1203.8910000000001</v>
      </c>
      <c r="M54" s="155">
        <v>827.69200000000001</v>
      </c>
      <c r="N54" s="188"/>
    </row>
    <row r="55" spans="2:14" x14ac:dyDescent="0.2">
      <c r="B55" s="110" t="s">
        <v>145</v>
      </c>
      <c r="C55" s="149"/>
      <c r="D55" s="149">
        <v>10534.891</v>
      </c>
      <c r="E55" s="149">
        <v>11379.541999999999</v>
      </c>
      <c r="F55" s="149">
        <v>12206.412</v>
      </c>
      <c r="G55" s="149">
        <v>12608.611000000001</v>
      </c>
      <c r="H55" s="149">
        <v>13433.298327</v>
      </c>
      <c r="I55" s="149">
        <v>14249.041793</v>
      </c>
      <c r="J55" s="155">
        <v>15301.942002</v>
      </c>
      <c r="K55" s="155">
        <v>16254.255999999999</v>
      </c>
      <c r="L55" s="155">
        <v>10758.583000000001</v>
      </c>
      <c r="M55" s="155">
        <v>4226.2520000000004</v>
      </c>
      <c r="N55" s="188"/>
    </row>
  </sheetData>
  <phoneticPr fontId="2"/>
  <pageMargins left="0.31496062992125984" right="0.11811023622047245" top="0.98425196850393704" bottom="0.51181102362204722" header="0.51181102362204722" footer="0.51181102362204722"/>
  <pageSetup paperSize="9" scale="87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P77"/>
  <sheetViews>
    <sheetView showGridLines="0" view="pageBreakPreview" zoomScaleNormal="100" zoomScaleSheetLayoutView="100" workbookViewId="0">
      <pane xSplit="3" ySplit="6" topLeftCell="D42" activePane="bottomRight" state="frozen"/>
      <selection activeCell="P29" sqref="P29"/>
      <selection pane="topRight" activeCell="P29" sqref="P29"/>
      <selection pane="bottomLeft" activeCell="P29" sqref="P29"/>
      <selection pane="bottomRight" activeCell="P29" sqref="P29"/>
    </sheetView>
  </sheetViews>
  <sheetFormatPr defaultColWidth="9" defaultRowHeight="13.2" x14ac:dyDescent="0.2"/>
  <cols>
    <col min="1" max="1" width="1" style="5" customWidth="1"/>
    <col min="2" max="2" width="22.6640625" style="5" customWidth="1"/>
    <col min="3" max="3" width="30.6640625" style="5" customWidth="1"/>
    <col min="4" max="4" width="8.6640625" style="5" hidden="1" customWidth="1"/>
    <col min="5" max="11" width="8.6640625" style="5" customWidth="1"/>
    <col min="12" max="14" width="9.109375" style="5" bestFit="1" customWidth="1"/>
    <col min="15" max="15" width="1.77734375" style="5" customWidth="1"/>
    <col min="16" max="16" width="8.6640625" style="5" customWidth="1"/>
    <col min="17" max="16384" width="9" style="5"/>
  </cols>
  <sheetData>
    <row r="1" spans="1:16" ht="13.5" customHeight="1" x14ac:dyDescent="0.2"/>
    <row r="2" spans="1:16" ht="22.5" customHeight="1" x14ac:dyDescent="0.2">
      <c r="A2" s="423"/>
      <c r="B2" s="424"/>
      <c r="C2" s="423"/>
      <c r="D2" s="423"/>
      <c r="E2" s="423"/>
      <c r="F2" s="425"/>
      <c r="G2" s="423"/>
      <c r="H2" s="423"/>
      <c r="I2" s="423"/>
      <c r="J2" s="423"/>
      <c r="K2" s="423"/>
      <c r="L2" s="423"/>
      <c r="M2" s="423"/>
      <c r="N2" s="423"/>
      <c r="O2" s="423"/>
      <c r="P2" s="423"/>
    </row>
    <row r="3" spans="1:16" ht="12" customHeight="1" x14ac:dyDescent="0.2">
      <c r="A3" s="6"/>
      <c r="B3" s="7"/>
      <c r="C3" s="236"/>
      <c r="D3" s="6"/>
      <c r="E3" s="6"/>
      <c r="F3" s="8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s="9" customFormat="1" ht="9.6" x14ac:dyDescent="0.2">
      <c r="A4" s="4"/>
      <c r="B4" s="4"/>
      <c r="C4" s="4"/>
      <c r="D4" s="23"/>
      <c r="E4" s="23"/>
      <c r="F4" s="23"/>
      <c r="G4" s="23"/>
      <c r="I4" s="23"/>
      <c r="J4" s="23"/>
      <c r="K4" s="23"/>
      <c r="L4" s="16"/>
      <c r="M4" s="16"/>
      <c r="N4" s="16"/>
      <c r="O4" s="16"/>
      <c r="P4" s="23" t="s">
        <v>3</v>
      </c>
    </row>
    <row r="5" spans="1:16" s="9" customFormat="1" ht="9.6" x14ac:dyDescent="0.2">
      <c r="A5" s="4"/>
      <c r="B5" s="4"/>
      <c r="D5" s="294" t="s">
        <v>596</v>
      </c>
      <c r="E5" s="294" t="s">
        <v>597</v>
      </c>
      <c r="F5" s="294" t="s">
        <v>598</v>
      </c>
      <c r="G5" s="239" t="s">
        <v>599</v>
      </c>
      <c r="H5" s="239" t="s">
        <v>600</v>
      </c>
      <c r="I5" s="239" t="s">
        <v>601</v>
      </c>
      <c r="J5" s="239" t="s">
        <v>602</v>
      </c>
      <c r="K5" s="239" t="s">
        <v>603</v>
      </c>
      <c r="L5" s="239" t="s">
        <v>604</v>
      </c>
      <c r="M5" s="239" t="s">
        <v>605</v>
      </c>
      <c r="N5" s="239" t="s">
        <v>637</v>
      </c>
      <c r="O5" s="244"/>
      <c r="P5" s="225" t="s">
        <v>647</v>
      </c>
    </row>
    <row r="6" spans="1:16" s="9" customFormat="1" ht="9.6" x14ac:dyDescent="0.2">
      <c r="A6" s="4"/>
      <c r="B6" s="4"/>
      <c r="D6" s="294" t="s">
        <v>613</v>
      </c>
      <c r="E6" s="294" t="s">
        <v>614</v>
      </c>
      <c r="F6" s="294" t="s">
        <v>615</v>
      </c>
      <c r="G6" s="294" t="s">
        <v>616</v>
      </c>
      <c r="H6" s="294" t="s">
        <v>617</v>
      </c>
      <c r="I6" s="294" t="s">
        <v>618</v>
      </c>
      <c r="J6" s="294" t="s">
        <v>619</v>
      </c>
      <c r="K6" s="294" t="s">
        <v>620</v>
      </c>
      <c r="L6" s="294" t="s">
        <v>621</v>
      </c>
      <c r="M6" s="294" t="s">
        <v>622</v>
      </c>
      <c r="N6" s="294" t="s">
        <v>650</v>
      </c>
      <c r="O6" s="244"/>
      <c r="P6" s="225" t="s">
        <v>648</v>
      </c>
    </row>
    <row r="7" spans="1:16" s="9" customFormat="1" ht="15" customHeight="1" x14ac:dyDescent="0.2">
      <c r="A7" s="58" t="s">
        <v>68</v>
      </c>
      <c r="B7" s="58"/>
      <c r="C7" s="59" t="s">
        <v>69</v>
      </c>
      <c r="D7" s="60"/>
      <c r="E7" s="60"/>
      <c r="F7" s="60"/>
      <c r="G7" s="60"/>
      <c r="H7" s="60"/>
      <c r="I7" s="60"/>
      <c r="J7" s="60"/>
      <c r="K7" s="61"/>
      <c r="L7" s="61"/>
      <c r="M7" s="457"/>
      <c r="N7" s="457"/>
      <c r="O7" s="135"/>
      <c r="P7" s="61"/>
    </row>
    <row r="8" spans="1:16" s="9" customFormat="1" ht="15" customHeight="1" x14ac:dyDescent="0.2">
      <c r="A8" s="4" t="s">
        <v>70</v>
      </c>
      <c r="B8" s="4"/>
      <c r="C8" s="12" t="s">
        <v>71</v>
      </c>
      <c r="D8" s="52"/>
      <c r="E8" s="52"/>
      <c r="F8" s="52"/>
      <c r="G8" s="52"/>
      <c r="H8" s="52"/>
      <c r="I8" s="52"/>
      <c r="J8" s="52"/>
      <c r="K8" s="53"/>
      <c r="L8" s="53"/>
      <c r="M8" s="53"/>
      <c r="N8" s="53"/>
      <c r="O8" s="53"/>
      <c r="P8" s="53"/>
    </row>
    <row r="9" spans="1:16" s="9" customFormat="1" ht="15" customHeight="1" x14ac:dyDescent="0.2">
      <c r="A9" s="4"/>
      <c r="B9" s="4" t="s">
        <v>72</v>
      </c>
      <c r="C9" s="12" t="s">
        <v>73</v>
      </c>
      <c r="D9" s="246">
        <v>1329</v>
      </c>
      <c r="E9" s="246">
        <v>1318</v>
      </c>
      <c r="F9" s="246">
        <v>1368</v>
      </c>
      <c r="G9" s="246">
        <v>1033</v>
      </c>
      <c r="H9" s="246">
        <v>2336</v>
      </c>
      <c r="I9" s="246">
        <v>1555</v>
      </c>
      <c r="J9" s="246">
        <v>770</v>
      </c>
      <c r="K9" s="246">
        <v>899</v>
      </c>
      <c r="L9" s="246">
        <v>804</v>
      </c>
      <c r="M9" s="246">
        <v>839</v>
      </c>
      <c r="N9" s="246">
        <v>1040</v>
      </c>
      <c r="O9" s="52"/>
      <c r="P9" s="53">
        <v>875</v>
      </c>
    </row>
    <row r="10" spans="1:16" s="9" customFormat="1" ht="15" customHeight="1" x14ac:dyDescent="0.2">
      <c r="A10" s="4"/>
      <c r="B10" s="4" t="s">
        <v>74</v>
      </c>
      <c r="C10" s="12" t="s">
        <v>75</v>
      </c>
      <c r="D10" s="31" t="s">
        <v>42</v>
      </c>
      <c r="E10" s="31" t="s">
        <v>42</v>
      </c>
      <c r="F10" s="31" t="s">
        <v>42</v>
      </c>
      <c r="G10" s="31">
        <v>1400</v>
      </c>
      <c r="H10" s="247" t="s">
        <v>42</v>
      </c>
      <c r="I10" s="247" t="s">
        <v>25</v>
      </c>
      <c r="J10" s="247" t="s">
        <v>25</v>
      </c>
      <c r="K10" s="247" t="s">
        <v>25</v>
      </c>
      <c r="L10" s="247" t="s">
        <v>12</v>
      </c>
      <c r="M10" s="247" t="s">
        <v>12</v>
      </c>
      <c r="N10" s="247" t="s">
        <v>12</v>
      </c>
      <c r="O10" s="31"/>
      <c r="P10" s="31" t="s">
        <v>25</v>
      </c>
    </row>
    <row r="11" spans="1:16" s="9" customFormat="1" ht="15" customHeight="1" x14ac:dyDescent="0.2">
      <c r="A11" s="4"/>
      <c r="B11" s="4" t="s">
        <v>76</v>
      </c>
      <c r="C11" s="12" t="s">
        <v>77</v>
      </c>
      <c r="D11" s="246">
        <v>1207</v>
      </c>
      <c r="E11" s="246">
        <v>145</v>
      </c>
      <c r="F11" s="246">
        <v>119</v>
      </c>
      <c r="G11" s="246">
        <v>169</v>
      </c>
      <c r="H11" s="246">
        <v>604</v>
      </c>
      <c r="I11" s="246">
        <v>132</v>
      </c>
      <c r="J11" s="246">
        <v>345</v>
      </c>
      <c r="K11" s="246">
        <v>153</v>
      </c>
      <c r="L11" s="246">
        <v>179</v>
      </c>
      <c r="M11" s="246">
        <v>318</v>
      </c>
      <c r="N11" s="246">
        <v>738</v>
      </c>
      <c r="O11" s="52"/>
      <c r="P11" s="53">
        <v>351</v>
      </c>
    </row>
    <row r="12" spans="1:16" s="9" customFormat="1" ht="15" customHeight="1" x14ac:dyDescent="0.2">
      <c r="A12" s="4"/>
      <c r="B12" s="4" t="s">
        <v>78</v>
      </c>
      <c r="C12" s="12" t="s">
        <v>79</v>
      </c>
      <c r="D12" s="246">
        <v>2224</v>
      </c>
      <c r="E12" s="246">
        <v>2343</v>
      </c>
      <c r="F12" s="246">
        <v>2462</v>
      </c>
      <c r="G12" s="246">
        <v>2477</v>
      </c>
      <c r="H12" s="246">
        <v>2700</v>
      </c>
      <c r="I12" s="246">
        <v>2673</v>
      </c>
      <c r="J12" s="246">
        <v>2856</v>
      </c>
      <c r="K12" s="246">
        <v>2999</v>
      </c>
      <c r="L12" s="246">
        <v>3213</v>
      </c>
      <c r="M12" s="246">
        <v>3357</v>
      </c>
      <c r="N12" s="246">
        <v>3720</v>
      </c>
      <c r="O12" s="52"/>
      <c r="P12" s="53">
        <v>4168</v>
      </c>
    </row>
    <row r="13" spans="1:16" s="9" customFormat="1" ht="15" customHeight="1" x14ac:dyDescent="0.2">
      <c r="A13" s="4"/>
      <c r="B13" s="4" t="s">
        <v>80</v>
      </c>
      <c r="C13" s="12" t="s">
        <v>81</v>
      </c>
      <c r="D13" s="246">
        <v>950</v>
      </c>
      <c r="E13" s="246">
        <v>520</v>
      </c>
      <c r="F13" s="246">
        <v>792</v>
      </c>
      <c r="G13" s="246">
        <v>901</v>
      </c>
      <c r="H13" s="246">
        <v>885</v>
      </c>
      <c r="I13" s="246">
        <v>882</v>
      </c>
      <c r="J13" s="246">
        <v>521</v>
      </c>
      <c r="K13" s="246">
        <v>492</v>
      </c>
      <c r="L13" s="246">
        <v>545</v>
      </c>
      <c r="M13" s="246">
        <v>657</v>
      </c>
      <c r="N13" s="246">
        <v>503</v>
      </c>
      <c r="O13" s="52"/>
      <c r="P13" s="53">
        <v>228</v>
      </c>
    </row>
    <row r="14" spans="1:16" s="9" customFormat="1" ht="15" customHeight="1" x14ac:dyDescent="0.2">
      <c r="A14" s="4"/>
      <c r="B14" s="4" t="s">
        <v>82</v>
      </c>
      <c r="C14" s="12" t="s">
        <v>83</v>
      </c>
      <c r="D14" s="247">
        <v>745</v>
      </c>
      <c r="E14" s="247">
        <v>726</v>
      </c>
      <c r="F14" s="247">
        <v>641</v>
      </c>
      <c r="G14" s="249">
        <v>662</v>
      </c>
      <c r="H14" s="249">
        <v>1075</v>
      </c>
      <c r="I14" s="249">
        <v>879</v>
      </c>
      <c r="J14" s="249">
        <v>551</v>
      </c>
      <c r="K14" s="249">
        <v>515</v>
      </c>
      <c r="L14" s="249">
        <v>461</v>
      </c>
      <c r="M14" s="249">
        <v>470</v>
      </c>
      <c r="N14" s="249">
        <v>595</v>
      </c>
      <c r="O14" s="31"/>
      <c r="P14" s="32">
        <v>618</v>
      </c>
    </row>
    <row r="15" spans="1:16" s="9" customFormat="1" ht="15" customHeight="1" x14ac:dyDescent="0.2">
      <c r="A15" s="4"/>
      <c r="B15" s="4" t="s">
        <v>608</v>
      </c>
      <c r="C15" s="12" t="s">
        <v>609</v>
      </c>
      <c r="D15" s="249" t="s">
        <v>12</v>
      </c>
      <c r="E15" s="247" t="s">
        <v>42</v>
      </c>
      <c r="F15" s="247" t="s">
        <v>25</v>
      </c>
      <c r="G15" s="247" t="s">
        <v>25</v>
      </c>
      <c r="H15" s="247" t="s">
        <v>25</v>
      </c>
      <c r="I15" s="247" t="s">
        <v>12</v>
      </c>
      <c r="J15" s="247" t="s">
        <v>12</v>
      </c>
      <c r="K15" s="247" t="s">
        <v>25</v>
      </c>
      <c r="L15" s="247" t="s">
        <v>12</v>
      </c>
      <c r="M15" s="247" t="s">
        <v>12</v>
      </c>
      <c r="N15" s="247">
        <v>737</v>
      </c>
      <c r="O15" s="31"/>
      <c r="P15" s="32">
        <v>252</v>
      </c>
    </row>
    <row r="16" spans="1:16" s="9" customFormat="1" ht="15" customHeight="1" x14ac:dyDescent="0.2">
      <c r="A16" s="4"/>
      <c r="B16" s="4" t="s">
        <v>84</v>
      </c>
      <c r="C16" s="12" t="s">
        <v>85</v>
      </c>
      <c r="D16" s="31" t="s">
        <v>42</v>
      </c>
      <c r="E16" s="31">
        <v>5876</v>
      </c>
      <c r="F16" s="246">
        <v>1177</v>
      </c>
      <c r="G16" s="249" t="s">
        <v>12</v>
      </c>
      <c r="H16" s="247" t="s">
        <v>42</v>
      </c>
      <c r="I16" s="247" t="s">
        <v>25</v>
      </c>
      <c r="J16" s="247" t="s">
        <v>25</v>
      </c>
      <c r="K16" s="247" t="s">
        <v>25</v>
      </c>
      <c r="L16" s="247" t="s">
        <v>12</v>
      </c>
      <c r="M16" s="247" t="s">
        <v>12</v>
      </c>
      <c r="N16" s="247" t="s">
        <v>12</v>
      </c>
      <c r="O16" s="31"/>
      <c r="P16" s="31" t="s">
        <v>25</v>
      </c>
    </row>
    <row r="17" spans="1:16" s="9" customFormat="1" ht="15" customHeight="1" x14ac:dyDescent="0.2">
      <c r="A17" s="4"/>
      <c r="B17" s="4" t="s">
        <v>86</v>
      </c>
      <c r="C17" s="45" t="s">
        <v>87</v>
      </c>
      <c r="D17" s="31" t="s">
        <v>42</v>
      </c>
      <c r="E17" s="31" t="s">
        <v>42</v>
      </c>
      <c r="F17" s="31">
        <v>6646</v>
      </c>
      <c r="G17" s="249" t="s">
        <v>12</v>
      </c>
      <c r="H17" s="247" t="s">
        <v>42</v>
      </c>
      <c r="I17" s="247" t="s">
        <v>25</v>
      </c>
      <c r="J17" s="247" t="s">
        <v>25</v>
      </c>
      <c r="K17" s="247" t="s">
        <v>25</v>
      </c>
      <c r="L17" s="247" t="s">
        <v>12</v>
      </c>
      <c r="M17" s="247" t="s">
        <v>12</v>
      </c>
      <c r="N17" s="247" t="s">
        <v>12</v>
      </c>
      <c r="O17" s="31"/>
      <c r="P17" s="31" t="s">
        <v>25</v>
      </c>
    </row>
    <row r="18" spans="1:16" s="9" customFormat="1" ht="15" customHeight="1" x14ac:dyDescent="0.2">
      <c r="A18" s="4"/>
      <c r="B18" s="4" t="s">
        <v>88</v>
      </c>
      <c r="C18" s="45" t="s">
        <v>89</v>
      </c>
      <c r="D18" s="31" t="s">
        <v>42</v>
      </c>
      <c r="E18" s="31" t="s">
        <v>42</v>
      </c>
      <c r="F18" s="31" t="s">
        <v>42</v>
      </c>
      <c r="G18" s="31" t="s">
        <v>42</v>
      </c>
      <c r="H18" s="31" t="s">
        <v>42</v>
      </c>
      <c r="I18" s="31" t="s">
        <v>42</v>
      </c>
      <c r="J18" s="247">
        <v>438</v>
      </c>
      <c r="K18" s="247">
        <v>75</v>
      </c>
      <c r="L18" s="247" t="s">
        <v>12</v>
      </c>
      <c r="M18" s="247" t="s">
        <v>12</v>
      </c>
      <c r="N18" s="247" t="s">
        <v>12</v>
      </c>
      <c r="O18" s="31"/>
      <c r="P18" s="247" t="s">
        <v>12</v>
      </c>
    </row>
    <row r="19" spans="1:16" s="9" customFormat="1" ht="15" customHeight="1" x14ac:dyDescent="0.2">
      <c r="A19" s="4"/>
      <c r="B19" s="4" t="s">
        <v>26</v>
      </c>
      <c r="C19" s="12" t="s">
        <v>27</v>
      </c>
      <c r="D19" s="52">
        <v>1085</v>
      </c>
      <c r="E19" s="52">
        <v>1427</v>
      </c>
      <c r="F19" s="52">
        <v>3569</v>
      </c>
      <c r="G19" s="52">
        <v>1981</v>
      </c>
      <c r="H19" s="52">
        <v>642</v>
      </c>
      <c r="I19" s="52">
        <v>701</v>
      </c>
      <c r="J19" s="52">
        <v>681</v>
      </c>
      <c r="K19" s="52">
        <v>968</v>
      </c>
      <c r="L19" s="52">
        <v>553</v>
      </c>
      <c r="M19" s="52">
        <v>578</v>
      </c>
      <c r="N19" s="52">
        <v>730</v>
      </c>
      <c r="O19" s="52"/>
      <c r="P19" s="53">
        <v>532</v>
      </c>
    </row>
    <row r="20" spans="1:16" s="9" customFormat="1" ht="15" customHeight="1" x14ac:dyDescent="0.2">
      <c r="A20" s="69"/>
      <c r="B20" s="63" t="s">
        <v>90</v>
      </c>
      <c r="C20" s="70" t="s">
        <v>91</v>
      </c>
      <c r="D20" s="71">
        <v>7540</v>
      </c>
      <c r="E20" s="71">
        <v>12355</v>
      </c>
      <c r="F20" s="71">
        <v>16774</v>
      </c>
      <c r="G20" s="71">
        <v>8623</v>
      </c>
      <c r="H20" s="71">
        <v>8242</v>
      </c>
      <c r="I20" s="71">
        <v>6822</v>
      </c>
      <c r="J20" s="71">
        <v>6162</v>
      </c>
      <c r="K20" s="71">
        <v>6101</v>
      </c>
      <c r="L20" s="71">
        <v>5755</v>
      </c>
      <c r="M20" s="71">
        <v>6219</v>
      </c>
      <c r="N20" s="71">
        <v>8063</v>
      </c>
      <c r="O20" s="52"/>
      <c r="P20" s="72">
        <v>7028</v>
      </c>
    </row>
    <row r="21" spans="1:16" s="9" customFormat="1" ht="15" customHeight="1" x14ac:dyDescent="0.2">
      <c r="A21" s="4" t="s">
        <v>92</v>
      </c>
      <c r="B21" s="4"/>
      <c r="C21" s="34" t="s">
        <v>93</v>
      </c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3"/>
    </row>
    <row r="22" spans="1:16" s="9" customFormat="1" ht="15" customHeight="1" x14ac:dyDescent="0.2">
      <c r="A22" s="4"/>
      <c r="B22" s="4" t="s">
        <v>94</v>
      </c>
      <c r="C22" s="12" t="s">
        <v>95</v>
      </c>
      <c r="D22" s="31" t="s">
        <v>42</v>
      </c>
      <c r="E22" s="31" t="s">
        <v>42</v>
      </c>
      <c r="F22" s="31" t="s">
        <v>42</v>
      </c>
      <c r="G22" s="31">
        <v>4900</v>
      </c>
      <c r="H22" s="247" t="s">
        <v>42</v>
      </c>
      <c r="I22" s="247" t="s">
        <v>25</v>
      </c>
      <c r="J22" s="247" t="s">
        <v>25</v>
      </c>
      <c r="K22" s="247" t="s">
        <v>25</v>
      </c>
      <c r="L22" s="247" t="s">
        <v>25</v>
      </c>
      <c r="M22" s="247" t="s">
        <v>25</v>
      </c>
      <c r="N22" s="247" t="s">
        <v>12</v>
      </c>
      <c r="O22" s="31"/>
      <c r="P22" s="254" t="s">
        <v>25</v>
      </c>
    </row>
    <row r="23" spans="1:16" s="9" customFormat="1" ht="15" customHeight="1" x14ac:dyDescent="0.2">
      <c r="A23" s="4"/>
      <c r="B23" s="4" t="s">
        <v>96</v>
      </c>
      <c r="C23" s="12" t="s">
        <v>97</v>
      </c>
      <c r="D23" s="247" t="s">
        <v>42</v>
      </c>
      <c r="E23" s="247" t="s">
        <v>42</v>
      </c>
      <c r="F23" s="247" t="s">
        <v>42</v>
      </c>
      <c r="G23" s="247" t="s">
        <v>42</v>
      </c>
      <c r="H23" s="247" t="s">
        <v>42</v>
      </c>
      <c r="I23" s="247" t="s">
        <v>25</v>
      </c>
      <c r="J23" s="247" t="s">
        <v>25</v>
      </c>
      <c r="K23" s="247" t="s">
        <v>25</v>
      </c>
      <c r="L23" s="247" t="s">
        <v>25</v>
      </c>
      <c r="M23" s="247" t="s">
        <v>25</v>
      </c>
      <c r="N23" s="247" t="s">
        <v>12</v>
      </c>
      <c r="O23" s="31"/>
      <c r="P23" s="254" t="s">
        <v>25</v>
      </c>
    </row>
    <row r="24" spans="1:16" s="9" customFormat="1" ht="10.5" hidden="1" customHeight="1" x14ac:dyDescent="0.2">
      <c r="A24" s="4"/>
      <c r="B24" s="4" t="s">
        <v>98</v>
      </c>
      <c r="C24" s="12" t="s">
        <v>99</v>
      </c>
      <c r="D24" s="31" t="s">
        <v>42</v>
      </c>
      <c r="E24" s="31" t="s">
        <v>42</v>
      </c>
      <c r="F24" s="31" t="s">
        <v>42</v>
      </c>
      <c r="G24" s="247" t="s">
        <v>42</v>
      </c>
      <c r="H24" s="247" t="s">
        <v>42</v>
      </c>
      <c r="I24" s="247"/>
      <c r="J24" s="247"/>
      <c r="K24" s="247"/>
      <c r="L24" s="247"/>
      <c r="M24" s="247"/>
      <c r="N24" s="247"/>
      <c r="O24" s="31"/>
      <c r="P24" s="254"/>
    </row>
    <row r="25" spans="1:16" s="9" customFormat="1" ht="15" customHeight="1" x14ac:dyDescent="0.2">
      <c r="A25" s="4"/>
      <c r="B25" s="4" t="s">
        <v>100</v>
      </c>
      <c r="C25" s="170" t="s">
        <v>101</v>
      </c>
      <c r="D25" s="31">
        <v>1564</v>
      </c>
      <c r="E25" s="31">
        <v>1470</v>
      </c>
      <c r="F25" s="31">
        <v>1273</v>
      </c>
      <c r="G25" s="250">
        <v>971</v>
      </c>
      <c r="H25" s="250">
        <v>655</v>
      </c>
      <c r="I25" s="250">
        <v>315</v>
      </c>
      <c r="J25" s="250">
        <v>219</v>
      </c>
      <c r="K25" s="247" t="s">
        <v>25</v>
      </c>
      <c r="L25" s="247" t="s">
        <v>25</v>
      </c>
      <c r="M25" s="247" t="s">
        <v>25</v>
      </c>
      <c r="N25" s="247" t="s">
        <v>12</v>
      </c>
      <c r="O25" s="31"/>
      <c r="P25" s="254" t="s">
        <v>25</v>
      </c>
    </row>
    <row r="26" spans="1:16" s="9" customFormat="1" ht="15" customHeight="1" x14ac:dyDescent="0.2">
      <c r="A26" s="4"/>
      <c r="B26" s="4" t="s">
        <v>26</v>
      </c>
      <c r="C26" s="12" t="s">
        <v>27</v>
      </c>
      <c r="D26" s="246">
        <v>908</v>
      </c>
      <c r="E26" s="246">
        <v>513</v>
      </c>
      <c r="F26" s="246">
        <v>292</v>
      </c>
      <c r="G26" s="250">
        <v>342</v>
      </c>
      <c r="H26" s="250">
        <v>520</v>
      </c>
      <c r="I26" s="250">
        <v>418</v>
      </c>
      <c r="J26" s="250">
        <v>372</v>
      </c>
      <c r="K26" s="250">
        <v>332</v>
      </c>
      <c r="L26" s="250">
        <v>330</v>
      </c>
      <c r="M26" s="250">
        <v>336</v>
      </c>
      <c r="N26" s="250">
        <v>412</v>
      </c>
      <c r="O26" s="52"/>
      <c r="P26" s="251">
        <v>419</v>
      </c>
    </row>
    <row r="27" spans="1:16" s="9" customFormat="1" ht="15" customHeight="1" x14ac:dyDescent="0.2">
      <c r="A27" s="69"/>
      <c r="B27" s="63" t="s">
        <v>102</v>
      </c>
      <c r="C27" s="64" t="s">
        <v>103</v>
      </c>
      <c r="D27" s="71">
        <v>2472</v>
      </c>
      <c r="E27" s="71">
        <v>1984</v>
      </c>
      <c r="F27" s="71">
        <v>1566</v>
      </c>
      <c r="G27" s="71">
        <v>6213</v>
      </c>
      <c r="H27" s="71">
        <v>1175</v>
      </c>
      <c r="I27" s="71">
        <v>733</v>
      </c>
      <c r="J27" s="71">
        <v>592</v>
      </c>
      <c r="K27" s="71">
        <v>332</v>
      </c>
      <c r="L27" s="71">
        <v>330</v>
      </c>
      <c r="M27" s="71">
        <v>336</v>
      </c>
      <c r="N27" s="71">
        <v>412</v>
      </c>
      <c r="O27" s="52"/>
      <c r="P27" s="72">
        <v>419</v>
      </c>
    </row>
    <row r="28" spans="1:16" s="9" customFormat="1" ht="15" customHeight="1" x14ac:dyDescent="0.2">
      <c r="A28" s="419" t="s">
        <v>104</v>
      </c>
      <c r="B28" s="419"/>
      <c r="C28" s="420" t="s">
        <v>105</v>
      </c>
      <c r="D28" s="426">
        <v>10013</v>
      </c>
      <c r="E28" s="426">
        <v>14339</v>
      </c>
      <c r="F28" s="426">
        <v>18340</v>
      </c>
      <c r="G28" s="426">
        <v>14837</v>
      </c>
      <c r="H28" s="426">
        <v>9418</v>
      </c>
      <c r="I28" s="426">
        <v>7556</v>
      </c>
      <c r="J28" s="426">
        <v>6755</v>
      </c>
      <c r="K28" s="426">
        <v>6434</v>
      </c>
      <c r="L28" s="426">
        <v>6085</v>
      </c>
      <c r="M28" s="426">
        <v>6556</v>
      </c>
      <c r="N28" s="426">
        <v>8476</v>
      </c>
      <c r="O28" s="52"/>
      <c r="P28" s="427">
        <v>7447</v>
      </c>
    </row>
    <row r="29" spans="1:16" s="9" customFormat="1" ht="9.75" customHeight="1" x14ac:dyDescent="0.2">
      <c r="A29" s="4"/>
      <c r="B29" s="4"/>
      <c r="C29" s="1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3"/>
    </row>
    <row r="30" spans="1:16" s="9" customFormat="1" ht="15" hidden="1" customHeight="1" x14ac:dyDescent="0.2">
      <c r="A30" s="58" t="s">
        <v>106</v>
      </c>
      <c r="B30" s="58"/>
      <c r="C30" s="59" t="s">
        <v>107</v>
      </c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54"/>
      <c r="P30" s="68"/>
    </row>
    <row r="31" spans="1:16" s="9" customFormat="1" ht="15" hidden="1" customHeight="1" x14ac:dyDescent="0.2">
      <c r="A31" s="4"/>
      <c r="B31" s="4" t="s">
        <v>108</v>
      </c>
      <c r="C31" s="12" t="s">
        <v>109</v>
      </c>
      <c r="D31" s="31" t="s">
        <v>42</v>
      </c>
      <c r="E31" s="31" t="s">
        <v>42</v>
      </c>
      <c r="F31" s="31" t="s">
        <v>42</v>
      </c>
      <c r="G31" s="31" t="s">
        <v>42</v>
      </c>
      <c r="H31" s="31" t="s">
        <v>42</v>
      </c>
      <c r="I31" s="31"/>
      <c r="J31" s="31"/>
      <c r="K31" s="31"/>
      <c r="L31" s="31"/>
      <c r="M31" s="31"/>
      <c r="N31" s="31"/>
      <c r="O31" s="31"/>
      <c r="P31" s="31"/>
    </row>
    <row r="32" spans="1:16" s="9" customFormat="1" ht="15" hidden="1" customHeight="1" x14ac:dyDescent="0.2">
      <c r="A32" s="4"/>
      <c r="B32" s="4" t="s">
        <v>110</v>
      </c>
      <c r="C32" s="12" t="s">
        <v>111</v>
      </c>
      <c r="D32" s="31" t="s">
        <v>42</v>
      </c>
      <c r="E32" s="31" t="s">
        <v>42</v>
      </c>
      <c r="F32" s="31" t="s">
        <v>42</v>
      </c>
      <c r="G32" s="31" t="s">
        <v>42</v>
      </c>
      <c r="H32" s="31" t="s">
        <v>42</v>
      </c>
      <c r="I32" s="31"/>
      <c r="J32" s="31"/>
      <c r="K32" s="31"/>
      <c r="L32" s="31"/>
      <c r="M32" s="31"/>
      <c r="N32" s="31"/>
      <c r="O32" s="31"/>
      <c r="P32" s="31"/>
    </row>
    <row r="33" spans="1:16" s="9" customFormat="1" ht="15" hidden="1" customHeight="1" x14ac:dyDescent="0.2">
      <c r="A33" s="4"/>
      <c r="B33" s="4" t="s">
        <v>112</v>
      </c>
      <c r="C33" s="12" t="s">
        <v>113</v>
      </c>
      <c r="D33" s="31" t="s">
        <v>42</v>
      </c>
      <c r="E33" s="31" t="s">
        <v>42</v>
      </c>
      <c r="F33" s="31" t="s">
        <v>42</v>
      </c>
      <c r="G33" s="31" t="s">
        <v>42</v>
      </c>
      <c r="H33" s="31" t="s">
        <v>42</v>
      </c>
      <c r="I33" s="31"/>
      <c r="J33" s="31"/>
      <c r="K33" s="31"/>
      <c r="L33" s="31"/>
      <c r="M33" s="31"/>
      <c r="N33" s="31"/>
      <c r="O33" s="31"/>
      <c r="P33" s="31"/>
    </row>
    <row r="34" spans="1:16" s="9" customFormat="1" ht="15" hidden="1" customHeight="1" x14ac:dyDescent="0.2">
      <c r="A34" s="4"/>
      <c r="B34" s="4" t="s">
        <v>114</v>
      </c>
      <c r="C34" s="12" t="s">
        <v>115</v>
      </c>
      <c r="D34" s="31" t="s">
        <v>42</v>
      </c>
      <c r="E34" s="31" t="s">
        <v>42</v>
      </c>
      <c r="F34" s="31" t="s">
        <v>42</v>
      </c>
      <c r="G34" s="31" t="s">
        <v>42</v>
      </c>
      <c r="H34" s="31" t="s">
        <v>42</v>
      </c>
      <c r="I34" s="31"/>
      <c r="J34" s="31"/>
      <c r="K34" s="31"/>
      <c r="L34" s="31"/>
      <c r="M34" s="31"/>
      <c r="N34" s="31"/>
      <c r="O34" s="31"/>
      <c r="P34" s="31"/>
    </row>
    <row r="35" spans="1:16" s="9" customFormat="1" ht="15" hidden="1" customHeight="1" x14ac:dyDescent="0.2">
      <c r="A35" s="4"/>
      <c r="B35" s="4" t="s">
        <v>116</v>
      </c>
      <c r="C35" s="12" t="s">
        <v>117</v>
      </c>
      <c r="D35" s="31" t="s">
        <v>42</v>
      </c>
      <c r="E35" s="31" t="s">
        <v>42</v>
      </c>
      <c r="F35" s="31" t="s">
        <v>42</v>
      </c>
      <c r="G35" s="31" t="s">
        <v>42</v>
      </c>
      <c r="H35" s="31" t="s">
        <v>42</v>
      </c>
      <c r="I35" s="31"/>
      <c r="J35" s="31"/>
      <c r="K35" s="31"/>
      <c r="L35" s="31"/>
      <c r="M35" s="31"/>
      <c r="N35" s="31"/>
      <c r="O35" s="31"/>
      <c r="P35" s="31"/>
    </row>
    <row r="36" spans="1:16" s="9" customFormat="1" ht="15" hidden="1" customHeight="1" x14ac:dyDescent="0.2">
      <c r="A36" s="69" t="s">
        <v>118</v>
      </c>
      <c r="B36" s="63"/>
      <c r="C36" s="64" t="s">
        <v>119</v>
      </c>
      <c r="D36" s="88" t="s">
        <v>42</v>
      </c>
      <c r="E36" s="88" t="s">
        <v>42</v>
      </c>
      <c r="F36" s="88" t="s">
        <v>42</v>
      </c>
      <c r="G36" s="88" t="s">
        <v>42</v>
      </c>
      <c r="H36" s="88" t="s">
        <v>42</v>
      </c>
      <c r="I36" s="88"/>
      <c r="J36" s="88"/>
      <c r="K36" s="88"/>
      <c r="L36" s="88"/>
      <c r="M36" s="88"/>
      <c r="N36" s="88"/>
      <c r="O36" s="31"/>
      <c r="P36" s="88"/>
    </row>
    <row r="37" spans="1:16" s="9" customFormat="1" ht="9.75" hidden="1" customHeight="1" x14ac:dyDescent="0.2">
      <c r="A37" s="4"/>
      <c r="B37" s="4"/>
      <c r="C37" s="12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</row>
    <row r="38" spans="1:16" s="9" customFormat="1" ht="15" hidden="1" customHeight="1" x14ac:dyDescent="0.2">
      <c r="A38" s="252" t="s">
        <v>120</v>
      </c>
      <c r="B38" s="103"/>
      <c r="C38" s="78" t="s">
        <v>121</v>
      </c>
      <c r="D38" s="79" t="s">
        <v>42</v>
      </c>
      <c r="E38" s="79" t="s">
        <v>42</v>
      </c>
      <c r="F38" s="79" t="s">
        <v>42</v>
      </c>
      <c r="G38" s="79" t="s">
        <v>42</v>
      </c>
      <c r="H38" s="79" t="s">
        <v>42</v>
      </c>
      <c r="I38" s="79"/>
      <c r="J38" s="79"/>
      <c r="K38" s="79"/>
      <c r="L38" s="79"/>
      <c r="M38" s="79"/>
      <c r="N38" s="79"/>
      <c r="O38" s="31"/>
      <c r="P38" s="79"/>
    </row>
    <row r="39" spans="1:16" s="9" customFormat="1" ht="9.75" hidden="1" customHeight="1" x14ac:dyDescent="0.2">
      <c r="A39" s="4"/>
      <c r="B39" s="4"/>
      <c r="C39" s="1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3"/>
    </row>
    <row r="40" spans="1:16" s="9" customFormat="1" ht="15" customHeight="1" x14ac:dyDescent="0.2">
      <c r="A40" s="58" t="s">
        <v>122</v>
      </c>
      <c r="B40" s="58"/>
      <c r="C40" s="59" t="s">
        <v>123</v>
      </c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54"/>
      <c r="P40" s="68"/>
    </row>
    <row r="41" spans="1:16" s="9" customFormat="1" ht="15" customHeight="1" x14ac:dyDescent="0.2">
      <c r="A41" s="4" t="s">
        <v>124</v>
      </c>
      <c r="B41" s="4"/>
      <c r="C41" s="12" t="s">
        <v>125</v>
      </c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5"/>
    </row>
    <row r="42" spans="1:16" s="9" customFormat="1" ht="15" customHeight="1" x14ac:dyDescent="0.2">
      <c r="A42" s="4"/>
      <c r="B42" s="4" t="s">
        <v>108</v>
      </c>
      <c r="C42" s="12" t="s">
        <v>109</v>
      </c>
      <c r="D42" s="247">
        <v>1367</v>
      </c>
      <c r="E42" s="247">
        <v>1367</v>
      </c>
      <c r="F42" s="247">
        <v>1367</v>
      </c>
      <c r="G42" s="247">
        <v>1367</v>
      </c>
      <c r="H42" s="247">
        <v>1367</v>
      </c>
      <c r="I42" s="247">
        <v>1367</v>
      </c>
      <c r="J42" s="247">
        <v>1367</v>
      </c>
      <c r="K42" s="247">
        <v>1367</v>
      </c>
      <c r="L42" s="247">
        <v>1367</v>
      </c>
      <c r="M42" s="247">
        <v>1367</v>
      </c>
      <c r="N42" s="247">
        <v>1367</v>
      </c>
      <c r="O42" s="31"/>
      <c r="P42" s="248">
        <v>1367</v>
      </c>
    </row>
    <row r="43" spans="1:16" s="9" customFormat="1" ht="15" customHeight="1" x14ac:dyDescent="0.2">
      <c r="A43" s="4"/>
      <c r="B43" s="4" t="s">
        <v>110</v>
      </c>
      <c r="C43" s="12" t="s">
        <v>111</v>
      </c>
      <c r="D43" s="247">
        <v>1462</v>
      </c>
      <c r="E43" s="247">
        <v>1462</v>
      </c>
      <c r="F43" s="247">
        <v>1454</v>
      </c>
      <c r="G43" s="247">
        <v>1454</v>
      </c>
      <c r="H43" s="247">
        <v>1454</v>
      </c>
      <c r="I43" s="247">
        <v>1454</v>
      </c>
      <c r="J43" s="247">
        <v>1454</v>
      </c>
      <c r="K43" s="247">
        <v>1454</v>
      </c>
      <c r="L43" s="247">
        <v>1454</v>
      </c>
      <c r="M43" s="247">
        <v>1454</v>
      </c>
      <c r="N43" s="247">
        <v>1454</v>
      </c>
      <c r="O43" s="31"/>
      <c r="P43" s="248">
        <v>1454</v>
      </c>
    </row>
    <row r="44" spans="1:16" s="9" customFormat="1" ht="15" customHeight="1" x14ac:dyDescent="0.2">
      <c r="A44" s="4"/>
      <c r="B44" s="4" t="s">
        <v>112</v>
      </c>
      <c r="C44" s="12" t="s">
        <v>113</v>
      </c>
      <c r="D44" s="247">
        <v>14208</v>
      </c>
      <c r="E44" s="247">
        <v>8820</v>
      </c>
      <c r="F44" s="247">
        <v>2726</v>
      </c>
      <c r="G44" s="247">
        <v>5093</v>
      </c>
      <c r="H44" s="247">
        <v>8922</v>
      </c>
      <c r="I44" s="247">
        <v>10228</v>
      </c>
      <c r="J44" s="247">
        <v>10112</v>
      </c>
      <c r="K44" s="247">
        <v>11196</v>
      </c>
      <c r="L44" s="247">
        <v>11789</v>
      </c>
      <c r="M44" s="247">
        <v>11772</v>
      </c>
      <c r="N44" s="247">
        <v>10917</v>
      </c>
      <c r="O44" s="31"/>
      <c r="P44" s="248">
        <v>10786</v>
      </c>
    </row>
    <row r="45" spans="1:16" s="9" customFormat="1" ht="15" customHeight="1" x14ac:dyDescent="0.2">
      <c r="A45" s="4"/>
      <c r="B45" s="4" t="s">
        <v>116</v>
      </c>
      <c r="C45" s="12" t="s">
        <v>117</v>
      </c>
      <c r="D45" s="31" t="s">
        <v>30</v>
      </c>
      <c r="E45" s="31" t="s">
        <v>30</v>
      </c>
      <c r="F45" s="31" t="s">
        <v>30</v>
      </c>
      <c r="G45" s="31" t="s">
        <v>30</v>
      </c>
      <c r="H45" s="31" t="s">
        <v>126</v>
      </c>
      <c r="I45" s="31" t="s">
        <v>126</v>
      </c>
      <c r="J45" s="31" t="s">
        <v>126</v>
      </c>
      <c r="K45" s="31" t="s">
        <v>126</v>
      </c>
      <c r="L45" s="31" t="s">
        <v>30</v>
      </c>
      <c r="M45" s="31" t="s">
        <v>30</v>
      </c>
      <c r="N45" s="31" t="s">
        <v>30</v>
      </c>
      <c r="O45" s="31"/>
      <c r="P45" s="32" t="s">
        <v>30</v>
      </c>
    </row>
    <row r="46" spans="1:16" s="9" customFormat="1" ht="15" customHeight="1" x14ac:dyDescent="0.2">
      <c r="A46" s="69"/>
      <c r="B46" s="63" t="s">
        <v>127</v>
      </c>
      <c r="C46" s="64" t="s">
        <v>128</v>
      </c>
      <c r="D46" s="71">
        <v>17038</v>
      </c>
      <c r="E46" s="71">
        <v>11650</v>
      </c>
      <c r="F46" s="71">
        <v>5547</v>
      </c>
      <c r="G46" s="71">
        <v>7914</v>
      </c>
      <c r="H46" s="71">
        <v>11744</v>
      </c>
      <c r="I46" s="71">
        <v>13049</v>
      </c>
      <c r="J46" s="71">
        <v>12933</v>
      </c>
      <c r="K46" s="71">
        <v>14017</v>
      </c>
      <c r="L46" s="71">
        <v>14610</v>
      </c>
      <c r="M46" s="71">
        <v>14593</v>
      </c>
      <c r="N46" s="71">
        <v>13738</v>
      </c>
      <c r="O46" s="52"/>
      <c r="P46" s="72">
        <v>13607</v>
      </c>
    </row>
    <row r="47" spans="1:16" s="9" customFormat="1" ht="15" customHeight="1" x14ac:dyDescent="0.2">
      <c r="A47" s="4" t="s">
        <v>129</v>
      </c>
      <c r="B47" s="4"/>
      <c r="C47" s="12" t="s">
        <v>130</v>
      </c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2"/>
    </row>
    <row r="48" spans="1:16" s="9" customFormat="1" ht="15" customHeight="1" x14ac:dyDescent="0.2">
      <c r="A48" s="4"/>
      <c r="B48" s="4" t="s">
        <v>114</v>
      </c>
      <c r="C48" s="12" t="s">
        <v>131</v>
      </c>
      <c r="D48" s="247">
        <v>106</v>
      </c>
      <c r="E48" s="247">
        <v>199</v>
      </c>
      <c r="F48" s="247">
        <v>14</v>
      </c>
      <c r="G48" s="247">
        <v>17</v>
      </c>
      <c r="H48" s="247">
        <v>23</v>
      </c>
      <c r="I48" s="247">
        <v>51</v>
      </c>
      <c r="J48" s="247">
        <v>13</v>
      </c>
      <c r="K48" s="247">
        <v>12</v>
      </c>
      <c r="L48" s="247">
        <v>16</v>
      </c>
      <c r="M48" s="247">
        <v>13</v>
      </c>
      <c r="N48" s="247">
        <v>19</v>
      </c>
      <c r="O48" s="31"/>
      <c r="P48" s="248">
        <v>-20</v>
      </c>
    </row>
    <row r="49" spans="1:16" s="9" customFormat="1" ht="15" customHeight="1" x14ac:dyDescent="0.2">
      <c r="A49" s="4"/>
      <c r="B49" s="4" t="s">
        <v>132</v>
      </c>
      <c r="C49" s="12" t="s">
        <v>133</v>
      </c>
      <c r="D49" s="247">
        <v>12</v>
      </c>
      <c r="E49" s="247">
        <v>28</v>
      </c>
      <c r="F49" s="247">
        <v>-4</v>
      </c>
      <c r="G49" s="247">
        <v>11</v>
      </c>
      <c r="H49" s="247">
        <v>-6</v>
      </c>
      <c r="I49" s="247">
        <v>5</v>
      </c>
      <c r="J49" s="247">
        <v>-29</v>
      </c>
      <c r="K49" s="247">
        <v>-16</v>
      </c>
      <c r="L49" s="247">
        <v>104</v>
      </c>
      <c r="M49" s="247">
        <v>221</v>
      </c>
      <c r="N49" s="247">
        <v>364</v>
      </c>
      <c r="O49" s="31"/>
      <c r="P49" s="248">
        <v>309</v>
      </c>
    </row>
    <row r="50" spans="1:16" s="9" customFormat="1" ht="15" customHeight="1" x14ac:dyDescent="0.2">
      <c r="A50" s="4"/>
      <c r="B50" s="4" t="s">
        <v>134</v>
      </c>
      <c r="C50" s="170" t="s">
        <v>135</v>
      </c>
      <c r="D50" s="31">
        <v>-591</v>
      </c>
      <c r="E50" s="247">
        <v>-591</v>
      </c>
      <c r="F50" s="247">
        <v>-585</v>
      </c>
      <c r="G50" s="247">
        <v>-497</v>
      </c>
      <c r="H50" s="247">
        <v>-234</v>
      </c>
      <c r="I50" s="247">
        <v>-21</v>
      </c>
      <c r="J50" s="247">
        <v>-94</v>
      </c>
      <c r="K50" s="247">
        <v>24</v>
      </c>
      <c r="L50" s="247">
        <v>16</v>
      </c>
      <c r="M50" s="247">
        <v>-85</v>
      </c>
      <c r="N50" s="247">
        <v>97</v>
      </c>
      <c r="O50" s="31"/>
      <c r="P50" s="248">
        <v>91</v>
      </c>
    </row>
    <row r="51" spans="1:16" s="9" customFormat="1" ht="15" customHeight="1" x14ac:dyDescent="0.2">
      <c r="A51" s="69"/>
      <c r="B51" s="63" t="s">
        <v>136</v>
      </c>
      <c r="C51" s="88" t="s">
        <v>137</v>
      </c>
      <c r="D51" s="71">
        <v>-472</v>
      </c>
      <c r="E51" s="71">
        <v>-364</v>
      </c>
      <c r="F51" s="71">
        <v>-576</v>
      </c>
      <c r="G51" s="71">
        <v>-468</v>
      </c>
      <c r="H51" s="71">
        <v>-217</v>
      </c>
      <c r="I51" s="71">
        <v>34</v>
      </c>
      <c r="J51" s="71">
        <v>-110</v>
      </c>
      <c r="K51" s="71">
        <v>20</v>
      </c>
      <c r="L51" s="71">
        <v>137</v>
      </c>
      <c r="M51" s="71">
        <v>149</v>
      </c>
      <c r="N51" s="71">
        <v>481</v>
      </c>
      <c r="O51" s="52"/>
      <c r="P51" s="72">
        <v>381</v>
      </c>
    </row>
    <row r="52" spans="1:16" s="9" customFormat="1" ht="15" customHeight="1" x14ac:dyDescent="0.2">
      <c r="A52" s="4" t="s">
        <v>138</v>
      </c>
      <c r="B52" s="186"/>
      <c r="C52" s="12" t="s">
        <v>139</v>
      </c>
      <c r="D52" s="165">
        <v>16</v>
      </c>
      <c r="E52" s="165">
        <v>12</v>
      </c>
      <c r="F52" s="253" t="s">
        <v>42</v>
      </c>
      <c r="G52" s="31" t="s">
        <v>42</v>
      </c>
      <c r="H52" s="31" t="s">
        <v>140</v>
      </c>
      <c r="I52" s="31" t="s">
        <v>25</v>
      </c>
      <c r="J52" s="31" t="s">
        <v>25</v>
      </c>
      <c r="K52" s="31" t="s">
        <v>25</v>
      </c>
      <c r="L52" s="31" t="s">
        <v>12</v>
      </c>
      <c r="M52" s="31" t="s">
        <v>12</v>
      </c>
      <c r="N52" s="31" t="s">
        <v>12</v>
      </c>
      <c r="O52" s="31"/>
      <c r="P52" s="254" t="s">
        <v>25</v>
      </c>
    </row>
    <row r="53" spans="1:16" s="9" customFormat="1" ht="15" customHeight="1" x14ac:dyDescent="0.2">
      <c r="A53" s="87" t="s">
        <v>141</v>
      </c>
      <c r="B53" s="73"/>
      <c r="C53" s="74" t="s">
        <v>142</v>
      </c>
      <c r="D53" s="75">
        <v>16582</v>
      </c>
      <c r="E53" s="75">
        <v>11299</v>
      </c>
      <c r="F53" s="75">
        <v>4971</v>
      </c>
      <c r="G53" s="75">
        <v>7446</v>
      </c>
      <c r="H53" s="75">
        <v>11527</v>
      </c>
      <c r="I53" s="75">
        <v>13084</v>
      </c>
      <c r="J53" s="75">
        <v>12822</v>
      </c>
      <c r="K53" s="75">
        <v>14037</v>
      </c>
      <c r="L53" s="75">
        <v>14748</v>
      </c>
      <c r="M53" s="75">
        <v>14742</v>
      </c>
      <c r="N53" s="75">
        <v>14220</v>
      </c>
      <c r="O53" s="31"/>
      <c r="P53" s="76">
        <v>13988</v>
      </c>
    </row>
    <row r="54" spans="1:16" s="9" customFormat="1" ht="9.75" customHeight="1" x14ac:dyDescent="0.2">
      <c r="A54" s="4"/>
      <c r="B54" s="4"/>
      <c r="C54" s="12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2"/>
    </row>
    <row r="55" spans="1:16" s="9" customFormat="1" ht="15" customHeight="1" x14ac:dyDescent="0.2">
      <c r="A55" s="77" t="s">
        <v>143</v>
      </c>
      <c r="B55" s="77"/>
      <c r="C55" s="78" t="s">
        <v>144</v>
      </c>
      <c r="D55" s="79">
        <v>26595</v>
      </c>
      <c r="E55" s="79">
        <v>25638</v>
      </c>
      <c r="F55" s="79">
        <v>23312</v>
      </c>
      <c r="G55" s="79">
        <v>22283</v>
      </c>
      <c r="H55" s="79">
        <v>20945</v>
      </c>
      <c r="I55" s="79">
        <v>20640</v>
      </c>
      <c r="J55" s="79">
        <v>19577</v>
      </c>
      <c r="K55" s="79">
        <v>20471</v>
      </c>
      <c r="L55" s="79">
        <v>20833</v>
      </c>
      <c r="M55" s="79">
        <v>21299</v>
      </c>
      <c r="N55" s="79">
        <v>22696</v>
      </c>
      <c r="O55" s="31"/>
      <c r="P55" s="80">
        <v>21436</v>
      </c>
    </row>
    <row r="56" spans="1:16" ht="10.5" customHeight="1" x14ac:dyDescent="0.2">
      <c r="B56" s="19"/>
    </row>
    <row r="57" spans="1:16" s="9" customFormat="1" ht="10.5" customHeight="1" x14ac:dyDescent="0.2">
      <c r="B57" s="19"/>
    </row>
    <row r="58" spans="1:16" s="9" customFormat="1" ht="13.5" customHeight="1" x14ac:dyDescent="0.2"/>
    <row r="59" spans="1:16" s="9" customFormat="1" ht="13.5" customHeight="1" x14ac:dyDescent="0.2"/>
    <row r="60" spans="1:16" s="45" customFormat="1" ht="13.5" hidden="1" customHeight="1" x14ac:dyDescent="0.2">
      <c r="B60" s="45" t="s">
        <v>67</v>
      </c>
      <c r="C60" s="238">
        <v>2007</v>
      </c>
      <c r="D60" s="232">
        <v>2014</v>
      </c>
      <c r="E60" s="232">
        <v>2015</v>
      </c>
      <c r="F60" s="232">
        <v>2016</v>
      </c>
      <c r="G60" s="232">
        <v>2017</v>
      </c>
      <c r="H60" s="232">
        <v>2018</v>
      </c>
      <c r="I60" s="239">
        <v>2019</v>
      </c>
      <c r="J60" s="239">
        <v>2020</v>
      </c>
      <c r="K60" s="239">
        <v>2021</v>
      </c>
      <c r="L60" s="239">
        <v>2022</v>
      </c>
      <c r="M60" s="239">
        <v>2023</v>
      </c>
      <c r="N60" s="239">
        <v>2024</v>
      </c>
      <c r="O60" s="239"/>
      <c r="P60" s="56" t="s">
        <v>657</v>
      </c>
    </row>
    <row r="61" spans="1:16" s="45" customFormat="1" ht="13.5" hidden="1" customHeight="1" x14ac:dyDescent="0.2">
      <c r="B61" s="240" t="s">
        <v>70</v>
      </c>
      <c r="C61" s="241">
        <v>6088.31</v>
      </c>
      <c r="D61" s="241">
        <v>7540.5469999999996</v>
      </c>
      <c r="E61" s="241">
        <v>12355.029</v>
      </c>
      <c r="F61" s="241">
        <v>16774.141</v>
      </c>
      <c r="G61" s="241">
        <v>8623.4930000000004</v>
      </c>
      <c r="H61" s="241">
        <v>8242.8919999999998</v>
      </c>
      <c r="I61" s="241">
        <v>6822.8320000000003</v>
      </c>
      <c r="J61" s="241">
        <v>6162.768</v>
      </c>
      <c r="K61" s="241">
        <v>6101.5590000000002</v>
      </c>
      <c r="L61" s="241">
        <v>5755.1629999999996</v>
      </c>
      <c r="M61" s="241">
        <v>6219.4440000000004</v>
      </c>
      <c r="N61" s="241">
        <v>8063.6909999999998</v>
      </c>
      <c r="O61" s="241"/>
      <c r="P61" s="245"/>
    </row>
    <row r="62" spans="1:16" s="45" customFormat="1" ht="13.5" hidden="1" customHeight="1" x14ac:dyDescent="0.2">
      <c r="B62" s="240" t="s">
        <v>92</v>
      </c>
      <c r="C62" s="241">
        <v>2232.9749999999999</v>
      </c>
      <c r="D62" s="241">
        <v>2472.998</v>
      </c>
      <c r="E62" s="241">
        <v>1984.623</v>
      </c>
      <c r="F62" s="241">
        <v>1566.2809999999999</v>
      </c>
      <c r="G62" s="241">
        <v>14837.248</v>
      </c>
      <c r="H62" s="241">
        <v>1175.722</v>
      </c>
      <c r="I62" s="241">
        <v>733.83600000000001</v>
      </c>
      <c r="J62" s="241">
        <v>592.23800000000006</v>
      </c>
      <c r="K62" s="241">
        <v>332.721</v>
      </c>
      <c r="L62" s="241">
        <v>330.51299999999998</v>
      </c>
      <c r="M62" s="241">
        <v>336.88299999999998</v>
      </c>
      <c r="N62" s="241">
        <v>412.36799999999999</v>
      </c>
      <c r="O62" s="241"/>
      <c r="P62" s="245"/>
    </row>
    <row r="63" spans="1:16" s="45" customFormat="1" ht="13.5" hidden="1" customHeight="1" x14ac:dyDescent="0.2">
      <c r="B63" s="240" t="s">
        <v>145</v>
      </c>
      <c r="C63" s="241">
        <v>10880.721</v>
      </c>
      <c r="D63" s="241">
        <v>16582.373</v>
      </c>
      <c r="E63" s="241">
        <v>11299.278</v>
      </c>
      <c r="F63" s="241">
        <v>4971.9279999999999</v>
      </c>
      <c r="G63" s="241">
        <v>7446.2979999999998</v>
      </c>
      <c r="H63" s="241">
        <v>11527.304</v>
      </c>
      <c r="I63" s="241">
        <v>13084.245000000001</v>
      </c>
      <c r="J63" s="241">
        <v>12822.6</v>
      </c>
      <c r="K63" s="241">
        <v>14037.297</v>
      </c>
      <c r="L63" s="241">
        <v>14748.065000000001</v>
      </c>
      <c r="M63" s="241">
        <v>14742.73</v>
      </c>
      <c r="N63" s="241">
        <v>14220.624</v>
      </c>
      <c r="O63" s="241"/>
      <c r="P63" s="245"/>
    </row>
    <row r="64" spans="1:16" s="9" customFormat="1" ht="13.5" customHeight="1" x14ac:dyDescent="0.2">
      <c r="L64" s="14"/>
      <c r="M64" s="14"/>
      <c r="N64" s="14"/>
      <c r="O64" s="14"/>
      <c r="P64" s="245"/>
    </row>
    <row r="65" spans="1:16" s="9" customFormat="1" ht="10.8" x14ac:dyDescent="0.2">
      <c r="L65" s="14"/>
      <c r="M65" s="14"/>
      <c r="N65" s="14"/>
      <c r="O65" s="14"/>
      <c r="P65" s="245"/>
    </row>
    <row r="66" spans="1:16" s="9" customFormat="1" x14ac:dyDescent="0.2">
      <c r="L66" s="5"/>
      <c r="M66" s="5"/>
      <c r="N66" s="5"/>
      <c r="O66" s="5"/>
    </row>
    <row r="67" spans="1:16" s="9" customFormat="1" x14ac:dyDescent="0.2">
      <c r="L67" s="5"/>
      <c r="M67" s="5"/>
      <c r="N67" s="5"/>
      <c r="O67" s="5"/>
    </row>
    <row r="68" spans="1:16" s="9" customFormat="1" x14ac:dyDescent="0.2">
      <c r="L68" s="5"/>
      <c r="M68" s="5"/>
      <c r="N68" s="5"/>
      <c r="O68" s="5"/>
    </row>
    <row r="69" spans="1:16" s="9" customFormat="1" x14ac:dyDescent="0.2">
      <c r="L69" s="5"/>
      <c r="M69" s="5"/>
      <c r="N69" s="5"/>
      <c r="O69" s="5"/>
    </row>
    <row r="70" spans="1:16" s="9" customFormat="1" x14ac:dyDescent="0.2">
      <c r="L70" s="5"/>
      <c r="M70" s="5"/>
      <c r="N70" s="5"/>
      <c r="O70" s="5"/>
    </row>
    <row r="71" spans="1:16" s="9" customFormat="1" x14ac:dyDescent="0.2">
      <c r="L71" s="5"/>
      <c r="M71" s="5"/>
      <c r="N71" s="5"/>
      <c r="O71" s="5"/>
    </row>
    <row r="72" spans="1:16" s="9" customFormat="1" x14ac:dyDescent="0.2">
      <c r="A72" s="14"/>
      <c r="B72" s="14"/>
      <c r="C72" s="14"/>
      <c r="D72" s="14"/>
      <c r="G72" s="14"/>
      <c r="H72" s="14"/>
      <c r="I72" s="14"/>
      <c r="J72" s="14"/>
      <c r="K72" s="14"/>
      <c r="L72" s="5"/>
      <c r="M72" s="5"/>
      <c r="N72" s="5"/>
      <c r="O72" s="5"/>
    </row>
    <row r="73" spans="1:16" s="14" customFormat="1" x14ac:dyDescent="0.2">
      <c r="L73" s="5"/>
      <c r="M73" s="5"/>
      <c r="N73" s="5"/>
      <c r="O73" s="5"/>
    </row>
    <row r="74" spans="1:16" s="14" customFormat="1" x14ac:dyDescent="0.2">
      <c r="L74" s="5"/>
      <c r="M74" s="5"/>
      <c r="N74" s="5"/>
      <c r="O74" s="5"/>
    </row>
    <row r="75" spans="1:16" s="14" customFormat="1" x14ac:dyDescent="0.2">
      <c r="L75" s="5"/>
      <c r="M75" s="5"/>
      <c r="N75" s="5"/>
      <c r="O75" s="5"/>
    </row>
    <row r="76" spans="1:16" s="14" customFormat="1" x14ac:dyDescent="0.2">
      <c r="L76" s="5"/>
      <c r="M76" s="5"/>
      <c r="N76" s="5"/>
      <c r="O76" s="5"/>
    </row>
    <row r="77" spans="1:16" s="14" customFormat="1" x14ac:dyDescent="0.2">
      <c r="A77" s="5"/>
      <c r="B77" s="5"/>
      <c r="C77" s="5"/>
      <c r="D77" s="5"/>
      <c r="G77" s="5"/>
      <c r="H77" s="5"/>
      <c r="I77" s="5"/>
      <c r="J77" s="5"/>
      <c r="K77" s="5"/>
      <c r="L77" s="5"/>
      <c r="M77" s="5"/>
      <c r="N77" s="5"/>
      <c r="O77" s="5"/>
    </row>
  </sheetData>
  <phoneticPr fontId="2"/>
  <pageMargins left="0.70866141732283472" right="0.70866141732283472" top="0.74803149606299213" bottom="0.74803149606299213" header="0.31496062992125984" footer="0.31496062992125984"/>
  <pageSetup paperSize="9" scale="7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  <pageSetUpPr fitToPage="1"/>
  </sheetPr>
  <dimension ref="A1:Q37"/>
  <sheetViews>
    <sheetView showGridLines="0" view="pageBreakPreview" zoomScaleNormal="100" zoomScaleSheetLayoutView="100" workbookViewId="0">
      <pane xSplit="3" ySplit="7" topLeftCell="D8" activePane="bottomRight" state="frozen"/>
      <selection activeCell="P29" sqref="P29"/>
      <selection pane="topRight" activeCell="P29" sqref="P29"/>
      <selection pane="bottomLeft" activeCell="P29" sqref="P29"/>
      <selection pane="bottomRight" activeCell="P29" sqref="P29"/>
    </sheetView>
  </sheetViews>
  <sheetFormatPr defaultColWidth="9" defaultRowHeight="13.2" x14ac:dyDescent="0.2"/>
  <cols>
    <col min="1" max="1" width="1" style="5" customWidth="1"/>
    <col min="2" max="2" width="26.109375" style="5" customWidth="1"/>
    <col min="3" max="3" width="26" style="5" customWidth="1"/>
    <col min="4" max="4" width="10.6640625" style="5" hidden="1" customWidth="1"/>
    <col min="5" max="14" width="10.6640625" style="5" customWidth="1"/>
    <col min="15" max="15" width="10.33203125" style="5" customWidth="1"/>
    <col min="16" max="16" width="1.44140625" style="5" customWidth="1"/>
    <col min="17" max="16384" width="9" style="5"/>
  </cols>
  <sheetData>
    <row r="1" spans="1:17" ht="13.5" customHeight="1" x14ac:dyDescent="0.2"/>
    <row r="2" spans="1:17" ht="22.2" customHeight="1" x14ac:dyDescent="0.2">
      <c r="A2" s="428"/>
      <c r="B2" s="429" t="s">
        <v>146</v>
      </c>
      <c r="C2" s="418"/>
      <c r="D2" s="418"/>
      <c r="E2" s="418"/>
      <c r="F2" s="418"/>
      <c r="G2" s="418"/>
      <c r="H2" s="418"/>
      <c r="I2" s="418"/>
      <c r="J2" s="418"/>
      <c r="K2" s="418"/>
      <c r="L2" s="418"/>
      <c r="M2" s="418"/>
      <c r="N2" s="418"/>
      <c r="O2" s="418"/>
      <c r="P2" s="418"/>
      <c r="Q2" s="418"/>
    </row>
    <row r="3" spans="1:17" ht="22.5" customHeight="1" x14ac:dyDescent="0.2">
      <c r="A3" s="6"/>
      <c r="B3" s="7" t="s">
        <v>147</v>
      </c>
      <c r="C3" s="6"/>
      <c r="D3" s="6"/>
      <c r="E3" s="6"/>
      <c r="F3" s="6"/>
      <c r="G3" s="8"/>
      <c r="H3" s="8"/>
      <c r="I3" s="8"/>
      <c r="J3" s="8"/>
      <c r="K3" s="8"/>
      <c r="L3" s="8"/>
      <c r="M3" s="8"/>
      <c r="N3" s="8"/>
      <c r="P3" s="8"/>
    </row>
    <row r="4" spans="1:17" ht="15" customHeight="1" x14ac:dyDescent="0.2">
      <c r="A4" s="6"/>
      <c r="B4" s="236"/>
      <c r="C4" s="6"/>
      <c r="D4" s="6"/>
      <c r="E4" s="6"/>
      <c r="F4" s="6"/>
      <c r="G4" s="8"/>
      <c r="H4" s="8"/>
      <c r="I4" s="8"/>
      <c r="J4" s="8"/>
      <c r="K4" s="8"/>
      <c r="L4" s="8"/>
      <c r="M4" s="8"/>
      <c r="N4" s="8"/>
      <c r="P4" s="8"/>
    </row>
    <row r="5" spans="1:17" s="9" customFormat="1" ht="15" customHeight="1" x14ac:dyDescent="0.2">
      <c r="A5" s="4"/>
      <c r="B5" s="236"/>
      <c r="C5" s="4"/>
      <c r="D5" s="23"/>
      <c r="E5" s="23"/>
      <c r="F5" s="23"/>
      <c r="G5" s="23"/>
      <c r="H5" s="23"/>
      <c r="K5" s="23"/>
      <c r="L5" s="23"/>
      <c r="M5" s="23"/>
      <c r="N5" s="23"/>
      <c r="P5" s="23"/>
      <c r="Q5" s="23" t="s">
        <v>3</v>
      </c>
    </row>
    <row r="6" spans="1:17" s="9" customFormat="1" ht="9.6" x14ac:dyDescent="0.2">
      <c r="A6" s="4"/>
      <c r="B6" s="4"/>
      <c r="C6" s="4"/>
      <c r="D6" s="56" t="s">
        <v>606</v>
      </c>
      <c r="E6" s="56" t="s">
        <v>607</v>
      </c>
      <c r="F6" s="56" t="s">
        <v>598</v>
      </c>
      <c r="G6" s="56" t="s">
        <v>599</v>
      </c>
      <c r="H6" s="56" t="s">
        <v>600</v>
      </c>
      <c r="I6" s="56" t="s">
        <v>601</v>
      </c>
      <c r="J6" s="56" t="s">
        <v>602</v>
      </c>
      <c r="K6" s="56" t="s">
        <v>603</v>
      </c>
      <c r="L6" s="56" t="s">
        <v>604</v>
      </c>
      <c r="M6" s="56" t="s">
        <v>605</v>
      </c>
      <c r="N6" s="56" t="s">
        <v>649</v>
      </c>
      <c r="O6" s="57" t="s">
        <v>651</v>
      </c>
      <c r="Q6" s="224" t="s">
        <v>652</v>
      </c>
    </row>
    <row r="7" spans="1:17" s="9" customFormat="1" ht="9.6" x14ac:dyDescent="0.2">
      <c r="A7" s="459"/>
      <c r="B7" s="459"/>
      <c r="C7" s="459"/>
      <c r="D7" s="56" t="s">
        <v>613</v>
      </c>
      <c r="E7" s="56" t="s">
        <v>614</v>
      </c>
      <c r="F7" s="56" t="s">
        <v>615</v>
      </c>
      <c r="G7" s="56" t="s">
        <v>616</v>
      </c>
      <c r="H7" s="56" t="s">
        <v>617</v>
      </c>
      <c r="I7" s="56" t="s">
        <v>618</v>
      </c>
      <c r="J7" s="56" t="s">
        <v>619</v>
      </c>
      <c r="K7" s="56" t="s">
        <v>620</v>
      </c>
      <c r="L7" s="56" t="s">
        <v>621</v>
      </c>
      <c r="M7" s="56" t="s">
        <v>622</v>
      </c>
      <c r="N7" s="56" t="s">
        <v>650</v>
      </c>
      <c r="O7" s="57" t="s">
        <v>653</v>
      </c>
      <c r="Q7" s="224" t="s">
        <v>648</v>
      </c>
    </row>
    <row r="8" spans="1:17" s="9" customFormat="1" ht="15" customHeight="1" x14ac:dyDescent="0.2">
      <c r="A8" s="27" t="s">
        <v>148</v>
      </c>
      <c r="B8" s="27"/>
      <c r="C8" s="28" t="s">
        <v>149</v>
      </c>
      <c r="D8" s="29">
        <v>32500</v>
      </c>
      <c r="E8" s="29">
        <v>30485</v>
      </c>
      <c r="F8" s="29">
        <v>29792</v>
      </c>
      <c r="G8" s="29">
        <v>31024</v>
      </c>
      <c r="H8" s="29">
        <v>30393</v>
      </c>
      <c r="I8" s="29">
        <v>23641</v>
      </c>
      <c r="J8" s="29">
        <v>23560</v>
      </c>
      <c r="K8" s="29">
        <v>22499</v>
      </c>
      <c r="L8" s="29">
        <v>23218</v>
      </c>
      <c r="M8" s="29">
        <v>23952</v>
      </c>
      <c r="N8" s="29">
        <v>23864</v>
      </c>
      <c r="O8" s="29">
        <v>25500</v>
      </c>
      <c r="Q8" s="30">
        <v>11591</v>
      </c>
    </row>
    <row r="9" spans="1:17" s="9" customFormat="1" ht="15" customHeight="1" x14ac:dyDescent="0.2">
      <c r="A9" s="4" t="s">
        <v>150</v>
      </c>
      <c r="B9" s="4"/>
      <c r="C9" s="12" t="s">
        <v>151</v>
      </c>
      <c r="D9" s="31">
        <v>24820</v>
      </c>
      <c r="E9" s="31">
        <v>29969</v>
      </c>
      <c r="F9" s="31">
        <v>21493</v>
      </c>
      <c r="G9" s="279">
        <v>21080</v>
      </c>
      <c r="H9" s="279">
        <v>19856</v>
      </c>
      <c r="I9" s="279">
        <v>14966</v>
      </c>
      <c r="J9" s="279">
        <v>14265</v>
      </c>
      <c r="K9" s="279">
        <v>12971</v>
      </c>
      <c r="L9" s="279">
        <v>13198</v>
      </c>
      <c r="M9" s="279">
        <v>14686</v>
      </c>
      <c r="N9" s="279">
        <v>16571</v>
      </c>
      <c r="O9" s="279" t="s">
        <v>25</v>
      </c>
      <c r="Q9" s="175">
        <v>7429</v>
      </c>
    </row>
    <row r="10" spans="1:17" s="9" customFormat="1" ht="15" customHeight="1" x14ac:dyDescent="0.2">
      <c r="A10" s="58" t="s">
        <v>152</v>
      </c>
      <c r="B10" s="58"/>
      <c r="C10" s="59" t="s">
        <v>153</v>
      </c>
      <c r="D10" s="81">
        <v>7680</v>
      </c>
      <c r="E10" s="81">
        <v>515</v>
      </c>
      <c r="F10" s="81">
        <v>8299</v>
      </c>
      <c r="G10" s="202">
        <v>9944</v>
      </c>
      <c r="H10" s="202">
        <v>10536</v>
      </c>
      <c r="I10" s="202">
        <v>8674</v>
      </c>
      <c r="J10" s="202">
        <v>9295</v>
      </c>
      <c r="K10" s="202">
        <v>9528</v>
      </c>
      <c r="L10" s="202">
        <v>10020</v>
      </c>
      <c r="M10" s="202">
        <v>9266</v>
      </c>
      <c r="N10" s="202">
        <v>7292</v>
      </c>
      <c r="O10" s="202" t="s">
        <v>25</v>
      </c>
      <c r="Q10" s="176">
        <v>4162</v>
      </c>
    </row>
    <row r="11" spans="1:17" s="9" customFormat="1" ht="15" customHeight="1" x14ac:dyDescent="0.2">
      <c r="A11" s="4" t="s">
        <v>154</v>
      </c>
      <c r="B11" s="4"/>
      <c r="C11" s="12" t="s">
        <v>155</v>
      </c>
      <c r="D11" s="31">
        <v>4345</v>
      </c>
      <c r="E11" s="31">
        <v>4639</v>
      </c>
      <c r="F11" s="31">
        <v>5644</v>
      </c>
      <c r="G11" s="279">
        <v>6592</v>
      </c>
      <c r="H11" s="279">
        <v>6174</v>
      </c>
      <c r="I11" s="279">
        <v>6341</v>
      </c>
      <c r="J11" s="279">
        <v>5845</v>
      </c>
      <c r="K11" s="279">
        <v>6539</v>
      </c>
      <c r="L11" s="279">
        <v>7104</v>
      </c>
      <c r="M11" s="279">
        <v>7082</v>
      </c>
      <c r="N11" s="279">
        <v>6268</v>
      </c>
      <c r="O11" s="279" t="s">
        <v>25</v>
      </c>
      <c r="Q11" s="175">
        <v>3254</v>
      </c>
    </row>
    <row r="12" spans="1:17" s="9" customFormat="1" ht="15" customHeight="1" x14ac:dyDescent="0.2">
      <c r="A12" s="83" t="s">
        <v>156</v>
      </c>
      <c r="B12" s="83"/>
      <c r="C12" s="84" t="s">
        <v>157</v>
      </c>
      <c r="D12" s="85">
        <v>3335</v>
      </c>
      <c r="E12" s="85">
        <v>-4123</v>
      </c>
      <c r="F12" s="85">
        <v>2654</v>
      </c>
      <c r="G12" s="85">
        <v>3351</v>
      </c>
      <c r="H12" s="85">
        <v>4362</v>
      </c>
      <c r="I12" s="85">
        <v>2332</v>
      </c>
      <c r="J12" s="85">
        <v>3449</v>
      </c>
      <c r="K12" s="85">
        <v>2989</v>
      </c>
      <c r="L12" s="85">
        <v>2916</v>
      </c>
      <c r="M12" s="85">
        <v>2183</v>
      </c>
      <c r="N12" s="85">
        <v>1024</v>
      </c>
      <c r="O12" s="85">
        <v>2200</v>
      </c>
      <c r="Q12" s="86">
        <v>907</v>
      </c>
    </row>
    <row r="13" spans="1:17" s="9" customFormat="1" ht="15" customHeight="1" x14ac:dyDescent="0.2">
      <c r="A13" s="33" t="s">
        <v>158</v>
      </c>
      <c r="B13" s="33"/>
      <c r="C13" s="34" t="s">
        <v>159</v>
      </c>
      <c r="D13" s="35">
        <v>70</v>
      </c>
      <c r="E13" s="35">
        <v>71</v>
      </c>
      <c r="F13" s="35">
        <v>26</v>
      </c>
      <c r="G13" s="280">
        <v>53</v>
      </c>
      <c r="H13" s="280">
        <v>31</v>
      </c>
      <c r="I13" s="280">
        <v>27</v>
      </c>
      <c r="J13" s="280">
        <v>57</v>
      </c>
      <c r="K13" s="280">
        <v>19</v>
      </c>
      <c r="L13" s="280">
        <v>31</v>
      </c>
      <c r="M13" s="280">
        <v>43</v>
      </c>
      <c r="N13" s="280">
        <v>49</v>
      </c>
      <c r="O13" s="280" t="s">
        <v>25</v>
      </c>
      <c r="Q13" s="177">
        <v>44</v>
      </c>
    </row>
    <row r="14" spans="1:17" s="9" customFormat="1" ht="15" customHeight="1" x14ac:dyDescent="0.2">
      <c r="A14" s="33" t="s">
        <v>160</v>
      </c>
      <c r="B14" s="33"/>
      <c r="C14" s="34" t="s">
        <v>161</v>
      </c>
      <c r="D14" s="35">
        <v>55</v>
      </c>
      <c r="E14" s="35">
        <v>30</v>
      </c>
      <c r="F14" s="35">
        <v>111</v>
      </c>
      <c r="G14" s="280">
        <v>227</v>
      </c>
      <c r="H14" s="280">
        <v>52</v>
      </c>
      <c r="I14" s="280">
        <v>14</v>
      </c>
      <c r="J14" s="280">
        <v>18</v>
      </c>
      <c r="K14" s="280">
        <v>4</v>
      </c>
      <c r="L14" s="280">
        <v>4</v>
      </c>
      <c r="M14" s="280">
        <v>3</v>
      </c>
      <c r="N14" s="280">
        <v>0</v>
      </c>
      <c r="O14" s="280" t="s">
        <v>25</v>
      </c>
      <c r="Q14" s="177">
        <v>40</v>
      </c>
    </row>
    <row r="15" spans="1:17" s="9" customFormat="1" ht="15" customHeight="1" x14ac:dyDescent="0.2">
      <c r="A15" s="58" t="s">
        <v>162</v>
      </c>
      <c r="B15" s="58"/>
      <c r="C15" s="59" t="s">
        <v>163</v>
      </c>
      <c r="D15" s="81">
        <v>3350</v>
      </c>
      <c r="E15" s="81">
        <v>-4081</v>
      </c>
      <c r="F15" s="81">
        <v>2569</v>
      </c>
      <c r="G15" s="81">
        <v>3177</v>
      </c>
      <c r="H15" s="81">
        <v>4341</v>
      </c>
      <c r="I15" s="81">
        <v>2345</v>
      </c>
      <c r="J15" s="81">
        <v>3488</v>
      </c>
      <c r="K15" s="81">
        <v>3003</v>
      </c>
      <c r="L15" s="81">
        <v>2943</v>
      </c>
      <c r="M15" s="81">
        <v>2223</v>
      </c>
      <c r="N15" s="81">
        <v>1072</v>
      </c>
      <c r="O15" s="81">
        <v>2200</v>
      </c>
      <c r="Q15" s="82">
        <v>911</v>
      </c>
    </row>
    <row r="16" spans="1:17" s="9" customFormat="1" ht="15" customHeight="1" x14ac:dyDescent="0.2">
      <c r="A16" s="33" t="s">
        <v>164</v>
      </c>
      <c r="B16" s="33"/>
      <c r="C16" s="34" t="s">
        <v>165</v>
      </c>
      <c r="D16" s="35">
        <v>10</v>
      </c>
      <c r="E16" s="35">
        <v>6</v>
      </c>
      <c r="F16" s="35">
        <v>386</v>
      </c>
      <c r="G16" s="280">
        <v>4</v>
      </c>
      <c r="H16" s="280">
        <v>1674</v>
      </c>
      <c r="I16" s="280">
        <v>9</v>
      </c>
      <c r="J16" s="280">
        <v>44</v>
      </c>
      <c r="K16" s="280" t="s">
        <v>25</v>
      </c>
      <c r="L16" s="280">
        <v>0</v>
      </c>
      <c r="M16" s="280">
        <v>0</v>
      </c>
      <c r="N16" s="280" t="s">
        <v>12</v>
      </c>
      <c r="O16" s="280" t="s">
        <v>25</v>
      </c>
      <c r="P16" s="32"/>
      <c r="Q16" s="279" t="s">
        <v>25</v>
      </c>
    </row>
    <row r="17" spans="1:17" s="9" customFormat="1" ht="15" customHeight="1" x14ac:dyDescent="0.2">
      <c r="A17" s="33" t="s">
        <v>166</v>
      </c>
      <c r="B17" s="33"/>
      <c r="C17" s="34" t="s">
        <v>167</v>
      </c>
      <c r="D17" s="35">
        <v>101</v>
      </c>
      <c r="E17" s="35">
        <v>1039</v>
      </c>
      <c r="F17" s="35">
        <v>8351</v>
      </c>
      <c r="G17" s="280">
        <v>490</v>
      </c>
      <c r="H17" s="280">
        <v>298</v>
      </c>
      <c r="I17" s="280">
        <v>23</v>
      </c>
      <c r="J17" s="280">
        <v>2100</v>
      </c>
      <c r="K17" s="280">
        <v>19</v>
      </c>
      <c r="L17" s="280">
        <v>22</v>
      </c>
      <c r="M17" s="280">
        <v>327</v>
      </c>
      <c r="N17" s="280">
        <v>89</v>
      </c>
      <c r="O17" s="280" t="s">
        <v>25</v>
      </c>
      <c r="Q17" s="177">
        <v>0</v>
      </c>
    </row>
    <row r="18" spans="1:17" s="2" customFormat="1" ht="15" hidden="1" customHeight="1" x14ac:dyDescent="0.2">
      <c r="A18" s="4"/>
      <c r="B18" s="12" t="s">
        <v>168</v>
      </c>
      <c r="C18" s="12" t="s">
        <v>169</v>
      </c>
      <c r="D18" s="247" t="s">
        <v>12</v>
      </c>
      <c r="E18" s="247" t="s">
        <v>12</v>
      </c>
      <c r="F18" s="247" t="s">
        <v>12</v>
      </c>
      <c r="G18" s="281" t="s">
        <v>12</v>
      </c>
      <c r="H18" s="281" t="s">
        <v>12</v>
      </c>
      <c r="I18" s="281"/>
      <c r="J18" s="281"/>
      <c r="K18" s="281"/>
      <c r="L18" s="281" t="s">
        <v>12</v>
      </c>
      <c r="M18" s="281" t="s">
        <v>12</v>
      </c>
      <c r="N18" s="281" t="s">
        <v>12</v>
      </c>
      <c r="O18" s="281" t="s">
        <v>25</v>
      </c>
      <c r="Q18" s="282" t="s">
        <v>12</v>
      </c>
    </row>
    <row r="19" spans="1:17" s="2" customFormat="1" ht="15" hidden="1" customHeight="1" x14ac:dyDescent="0.2">
      <c r="A19" s="4"/>
      <c r="B19" s="4" t="s">
        <v>26</v>
      </c>
      <c r="C19" s="12" t="s">
        <v>27</v>
      </c>
      <c r="D19" s="247">
        <v>101</v>
      </c>
      <c r="E19" s="247">
        <v>1039</v>
      </c>
      <c r="F19" s="247" t="s">
        <v>12</v>
      </c>
      <c r="G19" s="281" t="s">
        <v>12</v>
      </c>
      <c r="H19" s="281" t="s">
        <v>12</v>
      </c>
      <c r="I19" s="281"/>
      <c r="J19" s="281"/>
      <c r="K19" s="281"/>
      <c r="L19" s="281" t="s">
        <v>12</v>
      </c>
      <c r="M19" s="281" t="s">
        <v>12</v>
      </c>
      <c r="N19" s="281" t="s">
        <v>12</v>
      </c>
      <c r="O19" s="281" t="s">
        <v>25</v>
      </c>
      <c r="Q19" s="282" t="s">
        <v>12</v>
      </c>
    </row>
    <row r="20" spans="1:17" s="9" customFormat="1" ht="15" customHeight="1" x14ac:dyDescent="0.2">
      <c r="A20" s="283" t="s">
        <v>170</v>
      </c>
      <c r="B20" s="283"/>
      <c r="C20" s="284" t="s">
        <v>171</v>
      </c>
      <c r="D20" s="285">
        <v>3258</v>
      </c>
      <c r="E20" s="285">
        <v>-5115</v>
      </c>
      <c r="F20" s="285">
        <v>-5395</v>
      </c>
      <c r="G20" s="286">
        <v>2691</v>
      </c>
      <c r="H20" s="286">
        <v>5717</v>
      </c>
      <c r="I20" s="286">
        <v>2331</v>
      </c>
      <c r="J20" s="286">
        <v>1432</v>
      </c>
      <c r="K20" s="286">
        <v>2984</v>
      </c>
      <c r="L20" s="286">
        <v>2920</v>
      </c>
      <c r="M20" s="286">
        <v>1896</v>
      </c>
      <c r="N20" s="286">
        <v>983</v>
      </c>
      <c r="O20" s="286" t="s">
        <v>25</v>
      </c>
      <c r="Q20" s="287">
        <v>911</v>
      </c>
    </row>
    <row r="21" spans="1:17" s="9" customFormat="1" ht="15" customHeight="1" x14ac:dyDescent="0.2">
      <c r="A21" s="33" t="s">
        <v>172</v>
      </c>
      <c r="B21" s="33"/>
      <c r="C21" s="34" t="s">
        <v>173</v>
      </c>
      <c r="D21" s="288">
        <v>1473</v>
      </c>
      <c r="E21" s="288">
        <v>727</v>
      </c>
      <c r="F21" s="288">
        <v>228</v>
      </c>
      <c r="G21" s="289">
        <v>269</v>
      </c>
      <c r="H21" s="289">
        <v>778</v>
      </c>
      <c r="I21" s="280">
        <v>418</v>
      </c>
      <c r="J21" s="280">
        <v>446</v>
      </c>
      <c r="K21" s="280">
        <v>311</v>
      </c>
      <c r="L21" s="280">
        <v>281</v>
      </c>
      <c r="M21" s="280">
        <v>389</v>
      </c>
      <c r="N21" s="280">
        <v>861</v>
      </c>
      <c r="O21" s="280" t="s">
        <v>25</v>
      </c>
      <c r="Q21" s="177">
        <v>313</v>
      </c>
    </row>
    <row r="22" spans="1:17" s="9" customFormat="1" ht="15" customHeight="1" x14ac:dyDescent="0.2">
      <c r="A22" s="4" t="s">
        <v>174</v>
      </c>
      <c r="B22" s="4"/>
      <c r="C22" s="12" t="s">
        <v>175</v>
      </c>
      <c r="D22" s="52">
        <v>-81</v>
      </c>
      <c r="E22" s="52">
        <v>-1137</v>
      </c>
      <c r="F22" s="52">
        <v>467</v>
      </c>
      <c r="G22" s="52">
        <v>54</v>
      </c>
      <c r="H22" s="52">
        <v>622</v>
      </c>
      <c r="I22" s="279">
        <v>-120</v>
      </c>
      <c r="J22" s="279">
        <v>-113</v>
      </c>
      <c r="K22" s="279">
        <v>212</v>
      </c>
      <c r="L22" s="279">
        <v>587</v>
      </c>
      <c r="M22" s="279">
        <v>65</v>
      </c>
      <c r="N22" s="279">
        <v>-481</v>
      </c>
      <c r="O22" s="279" t="s">
        <v>25</v>
      </c>
      <c r="Q22" s="279" t="s">
        <v>25</v>
      </c>
    </row>
    <row r="23" spans="1:17" s="9" customFormat="1" ht="15" customHeight="1" x14ac:dyDescent="0.2">
      <c r="A23" s="290" t="s">
        <v>176</v>
      </c>
      <c r="B23" s="290"/>
      <c r="C23" s="291" t="s">
        <v>177</v>
      </c>
      <c r="D23" s="169">
        <v>1867</v>
      </c>
      <c r="E23" s="292">
        <v>-4705</v>
      </c>
      <c r="F23" s="169">
        <v>-6092</v>
      </c>
      <c r="G23" s="203">
        <v>2366</v>
      </c>
      <c r="H23" s="203">
        <v>4315</v>
      </c>
      <c r="I23" s="203">
        <v>2034</v>
      </c>
      <c r="J23" s="203">
        <v>1099</v>
      </c>
      <c r="K23" s="203">
        <v>2460</v>
      </c>
      <c r="L23" s="203">
        <v>2051</v>
      </c>
      <c r="M23" s="203">
        <v>1440</v>
      </c>
      <c r="N23" s="203">
        <v>603</v>
      </c>
      <c r="O23" s="203" t="s">
        <v>12</v>
      </c>
      <c r="Q23" s="178">
        <v>597</v>
      </c>
    </row>
    <row r="24" spans="1:17" s="9" customFormat="1" ht="15" customHeight="1" x14ac:dyDescent="0.2">
      <c r="A24" s="4" t="s">
        <v>178</v>
      </c>
      <c r="B24" s="4"/>
      <c r="C24" s="12" t="s">
        <v>179</v>
      </c>
      <c r="D24" s="247">
        <v>3</v>
      </c>
      <c r="E24" s="52">
        <v>2</v>
      </c>
      <c r="F24" s="31">
        <v>2</v>
      </c>
      <c r="G24" s="279" t="s">
        <v>12</v>
      </c>
      <c r="H24" s="279" t="s">
        <v>12</v>
      </c>
      <c r="I24" s="279" t="s">
        <v>25</v>
      </c>
      <c r="J24" s="279" t="s">
        <v>25</v>
      </c>
      <c r="K24" s="279" t="s">
        <v>25</v>
      </c>
      <c r="L24" s="279" t="s">
        <v>12</v>
      </c>
      <c r="M24" s="279" t="s">
        <v>12</v>
      </c>
      <c r="N24" s="279" t="s">
        <v>12</v>
      </c>
      <c r="O24" s="279" t="s">
        <v>25</v>
      </c>
      <c r="Q24" s="279" t="s">
        <v>25</v>
      </c>
    </row>
    <row r="25" spans="1:17" s="9" customFormat="1" ht="15" customHeight="1" x14ac:dyDescent="0.2">
      <c r="A25" s="473" t="s">
        <v>180</v>
      </c>
      <c r="B25" s="473"/>
      <c r="C25" s="430" t="s">
        <v>181</v>
      </c>
      <c r="D25" s="431">
        <v>1863</v>
      </c>
      <c r="E25" s="431">
        <v>-4707</v>
      </c>
      <c r="F25" s="431">
        <v>-6094</v>
      </c>
      <c r="G25" s="431">
        <v>2366</v>
      </c>
      <c r="H25" s="431">
        <v>4315</v>
      </c>
      <c r="I25" s="431">
        <v>2034</v>
      </c>
      <c r="J25" s="431">
        <v>1099</v>
      </c>
      <c r="K25" s="431">
        <v>2460</v>
      </c>
      <c r="L25" s="431">
        <v>2051</v>
      </c>
      <c r="M25" s="431">
        <v>1440</v>
      </c>
      <c r="N25" s="431">
        <v>603</v>
      </c>
      <c r="O25" s="431">
        <v>1500</v>
      </c>
      <c r="Q25" s="432">
        <v>597</v>
      </c>
    </row>
    <row r="26" spans="1:17" s="9" customFormat="1" ht="9.6" hidden="1" x14ac:dyDescent="0.2">
      <c r="B26" s="236" t="s">
        <v>65</v>
      </c>
    </row>
    <row r="27" spans="1:17" s="9" customFormat="1" ht="9.6" x14ac:dyDescent="0.2">
      <c r="B27" s="236" t="s">
        <v>182</v>
      </c>
    </row>
    <row r="28" spans="1:17" s="14" customFormat="1" ht="10.8" x14ac:dyDescent="0.2"/>
    <row r="29" spans="1:17" s="14" customFormat="1" ht="10.8" hidden="1" x14ac:dyDescent="0.2">
      <c r="B29" s="9" t="s">
        <v>67</v>
      </c>
      <c r="C29" s="293">
        <v>2007</v>
      </c>
      <c r="D29" s="294">
        <v>2014</v>
      </c>
      <c r="E29" s="294">
        <v>2015</v>
      </c>
      <c r="F29" s="294">
        <v>2016</v>
      </c>
      <c r="G29" s="294">
        <v>2017</v>
      </c>
      <c r="H29" s="294">
        <v>2018</v>
      </c>
      <c r="I29" s="294">
        <v>2019</v>
      </c>
      <c r="J29" s="294">
        <v>2020</v>
      </c>
      <c r="K29" s="294">
        <v>2021</v>
      </c>
      <c r="L29" s="294">
        <v>2022</v>
      </c>
      <c r="M29" s="294">
        <v>2023</v>
      </c>
      <c r="N29" s="294">
        <v>2024</v>
      </c>
      <c r="O29" s="294" t="s">
        <v>658</v>
      </c>
      <c r="Q29" s="409">
        <v>45536</v>
      </c>
    </row>
    <row r="30" spans="1:17" s="14" customFormat="1" ht="10.8" hidden="1" x14ac:dyDescent="0.2">
      <c r="B30" s="110" t="s">
        <v>148</v>
      </c>
      <c r="C30" s="111">
        <v>22997.546999999999</v>
      </c>
      <c r="D30" s="111">
        <v>32500.616999999998</v>
      </c>
      <c r="E30" s="111">
        <v>30485.286</v>
      </c>
      <c r="F30" s="111">
        <v>29792.791000000001</v>
      </c>
      <c r="G30" s="111">
        <v>31024.694</v>
      </c>
      <c r="H30" s="111">
        <v>30393.669000000002</v>
      </c>
      <c r="I30" s="111">
        <v>23641.59</v>
      </c>
      <c r="J30" s="111">
        <v>23560.971000000001</v>
      </c>
      <c r="K30" s="111">
        <v>22499.749595000001</v>
      </c>
      <c r="L30" s="392">
        <v>23218.882000000001</v>
      </c>
      <c r="M30" s="392">
        <v>23952.826000000001</v>
      </c>
      <c r="N30" s="392">
        <v>23864.278924999999</v>
      </c>
      <c r="O30" s="111">
        <v>25500</v>
      </c>
      <c r="Q30" s="111">
        <v>11591.893</v>
      </c>
    </row>
    <row r="31" spans="1:17" s="14" customFormat="1" ht="10.8" hidden="1" x14ac:dyDescent="0.2">
      <c r="B31" s="110" t="s">
        <v>150</v>
      </c>
      <c r="C31" s="111">
        <v>16816.109</v>
      </c>
      <c r="D31" s="111">
        <v>24820.025000000001</v>
      </c>
      <c r="E31" s="111">
        <v>29969.440999999999</v>
      </c>
      <c r="F31" s="111">
        <v>21493.517</v>
      </c>
      <c r="G31" s="179">
        <v>21080.059000000001</v>
      </c>
      <c r="H31" s="179">
        <v>19856.994999999999</v>
      </c>
      <c r="I31" s="179">
        <v>14966.994000000001</v>
      </c>
      <c r="J31" s="179">
        <v>14265.675999999999</v>
      </c>
      <c r="K31" s="111">
        <v>12971.379756</v>
      </c>
      <c r="L31" s="392">
        <v>13198.642</v>
      </c>
      <c r="M31" s="392">
        <v>14686.659</v>
      </c>
      <c r="N31" s="392">
        <v>16571.596557000001</v>
      </c>
      <c r="O31" s="179"/>
      <c r="Q31" s="179">
        <v>7429.799</v>
      </c>
    </row>
    <row r="32" spans="1:17" s="14" customFormat="1" ht="10.8" hidden="1" x14ac:dyDescent="0.2">
      <c r="B32" s="110" t="s">
        <v>152</v>
      </c>
      <c r="C32" s="111">
        <v>6181.4369999999999</v>
      </c>
      <c r="D32" s="111">
        <v>7680.5910000000003</v>
      </c>
      <c r="E32" s="111">
        <v>515.84400000000005</v>
      </c>
      <c r="F32" s="111">
        <v>8299.2729999999992</v>
      </c>
      <c r="G32" s="179">
        <v>9944.6350000000002</v>
      </c>
      <c r="H32" s="179">
        <v>10536.674000000001</v>
      </c>
      <c r="I32" s="179">
        <v>8674.5949999999993</v>
      </c>
      <c r="J32" s="179">
        <v>9295.2939999999999</v>
      </c>
      <c r="K32" s="111">
        <v>9528.3698390000009</v>
      </c>
      <c r="L32" s="392">
        <v>10020.239</v>
      </c>
      <c r="M32" s="392">
        <v>9266.1659999999993</v>
      </c>
      <c r="N32" s="392">
        <v>7292.6823679999998</v>
      </c>
      <c r="O32" s="179"/>
      <c r="Q32" s="179">
        <v>4162.0929999999998</v>
      </c>
    </row>
    <row r="33" spans="2:17" s="14" customFormat="1" ht="10.8" hidden="1" x14ac:dyDescent="0.2">
      <c r="B33" s="110" t="s">
        <v>154</v>
      </c>
      <c r="C33" s="111">
        <v>3507.395</v>
      </c>
      <c r="D33" s="111">
        <v>4345.518</v>
      </c>
      <c r="E33" s="111">
        <v>4639.6350000000002</v>
      </c>
      <c r="F33" s="111">
        <v>5644.8410000000003</v>
      </c>
      <c r="G33" s="179">
        <v>6592.6549999999997</v>
      </c>
      <c r="H33" s="179">
        <v>6174.277</v>
      </c>
      <c r="I33" s="179">
        <v>6341.6260000000002</v>
      </c>
      <c r="J33" s="179">
        <v>5845.87</v>
      </c>
      <c r="K33" s="111">
        <v>6539.3241369999996</v>
      </c>
      <c r="L33" s="392">
        <v>7104.1450000000004</v>
      </c>
      <c r="M33" s="392">
        <v>7082.5050000000001</v>
      </c>
      <c r="N33" s="392">
        <v>6268.2439700000004</v>
      </c>
      <c r="O33" s="179"/>
      <c r="Q33" s="179">
        <v>3254.4119999999998</v>
      </c>
    </row>
    <row r="34" spans="2:17" hidden="1" x14ac:dyDescent="0.2">
      <c r="B34" s="110" t="s">
        <v>183</v>
      </c>
      <c r="C34" s="111">
        <v>2674.0419999999999</v>
      </c>
      <c r="D34" s="111">
        <v>3335.0729999999999</v>
      </c>
      <c r="E34" s="111">
        <v>-4123.7910000000002</v>
      </c>
      <c r="F34" s="111">
        <v>2654.431</v>
      </c>
      <c r="G34" s="111">
        <v>3351.98</v>
      </c>
      <c r="H34" s="111">
        <v>4362.3969999999999</v>
      </c>
      <c r="I34" s="111">
        <v>2332.9679999999998</v>
      </c>
      <c r="J34" s="111">
        <v>3449.424</v>
      </c>
      <c r="K34" s="111">
        <v>2989.0457019999999</v>
      </c>
      <c r="L34" s="392">
        <v>2916.0940000000001</v>
      </c>
      <c r="M34" s="392">
        <v>2183.6610000000001</v>
      </c>
      <c r="N34" s="392">
        <v>1024.438398</v>
      </c>
      <c r="O34" s="111">
        <v>2200</v>
      </c>
      <c r="Q34" s="111">
        <v>907.68</v>
      </c>
    </row>
    <row r="35" spans="2:17" hidden="1" x14ac:dyDescent="0.2">
      <c r="B35" s="110" t="s">
        <v>184</v>
      </c>
      <c r="C35" s="111">
        <v>2707.9090000000001</v>
      </c>
      <c r="D35" s="111">
        <v>3350.1179999999999</v>
      </c>
      <c r="E35" s="111">
        <v>-4081.9859999999999</v>
      </c>
      <c r="F35" s="111">
        <v>2569.66</v>
      </c>
      <c r="G35" s="111">
        <v>3177.4279999999999</v>
      </c>
      <c r="H35" s="111">
        <v>4341.5990000000002</v>
      </c>
      <c r="I35" s="111">
        <v>2345.9229999999998</v>
      </c>
      <c r="J35" s="111">
        <v>3488.3829999999998</v>
      </c>
      <c r="K35" s="111">
        <v>3003.5853579999998</v>
      </c>
      <c r="L35" s="392">
        <v>2943.62</v>
      </c>
      <c r="M35" s="392">
        <v>2223.3780000000002</v>
      </c>
      <c r="N35" s="392">
        <v>1072.747977</v>
      </c>
      <c r="O35" s="111">
        <v>2200</v>
      </c>
      <c r="Q35" s="111">
        <v>911.697</v>
      </c>
    </row>
    <row r="36" spans="2:17" hidden="1" x14ac:dyDescent="0.2">
      <c r="B36" s="110" t="s">
        <v>185</v>
      </c>
      <c r="C36" s="111">
        <v>2680.8339999999998</v>
      </c>
      <c r="D36" s="111">
        <v>3258.6</v>
      </c>
      <c r="E36" s="111">
        <v>-5115.2430000000004</v>
      </c>
      <c r="F36" s="111">
        <v>-5395.3760000000002</v>
      </c>
      <c r="G36" s="171">
        <v>2691.2649999999999</v>
      </c>
      <c r="H36" s="171">
        <v>5717.8050000000003</v>
      </c>
      <c r="I36" s="179">
        <v>2331.9050000000002</v>
      </c>
      <c r="J36" s="179">
        <v>1432.259</v>
      </c>
      <c r="K36" s="111">
        <v>2984.2039220000001</v>
      </c>
      <c r="L36" s="392">
        <v>2920.857</v>
      </c>
      <c r="M36" s="392">
        <v>1896.2280000000001</v>
      </c>
      <c r="N36" s="392">
        <v>983.08065999999997</v>
      </c>
      <c r="O36" s="179"/>
      <c r="Q36" s="179">
        <v>911.26499999999999</v>
      </c>
    </row>
    <row r="37" spans="2:17" hidden="1" x14ac:dyDescent="0.2">
      <c r="B37" s="110" t="s">
        <v>186</v>
      </c>
      <c r="C37" s="111">
        <v>1535.923</v>
      </c>
      <c r="D37" s="111">
        <v>1863.829</v>
      </c>
      <c r="E37" s="111">
        <v>-4707.7160000000003</v>
      </c>
      <c r="F37" s="111">
        <v>-6094.6109999999999</v>
      </c>
      <c r="G37" s="111">
        <v>2366.808</v>
      </c>
      <c r="H37" s="111">
        <v>4315.9260000000004</v>
      </c>
      <c r="I37" s="111">
        <v>2034.076</v>
      </c>
      <c r="J37" s="111">
        <v>1099.2080000000001</v>
      </c>
      <c r="K37" s="111">
        <v>2460.7828890000001</v>
      </c>
      <c r="L37" s="392">
        <v>2051.413</v>
      </c>
      <c r="M37" s="392">
        <v>1440.7670000000001</v>
      </c>
      <c r="N37" s="392">
        <v>603.182997</v>
      </c>
      <c r="O37" s="111">
        <v>1500</v>
      </c>
      <c r="Q37" s="111">
        <v>597.79999999999995</v>
      </c>
    </row>
  </sheetData>
  <mergeCells count="1">
    <mergeCell ref="A25:B25"/>
  </mergeCells>
  <phoneticPr fontId="2"/>
  <pageMargins left="0.31496062992125984" right="0.11811023622047245" top="0.98425196850393704" bottom="0.51181102362204722" header="0.51181102362204722" footer="0.51181102362204722"/>
  <pageSetup paperSize="9" scale="8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  <pageSetUpPr fitToPage="1"/>
  </sheetPr>
  <dimension ref="A1:R53"/>
  <sheetViews>
    <sheetView showGridLines="0" view="pageBreakPreview" zoomScale="115" zoomScaleNormal="100" zoomScaleSheetLayoutView="115" workbookViewId="0">
      <pane xSplit="4" topLeftCell="E1" activePane="topRight" state="frozen"/>
      <selection activeCell="P29" sqref="P29"/>
      <selection pane="topRight" activeCell="P29" sqref="P29"/>
    </sheetView>
  </sheetViews>
  <sheetFormatPr defaultColWidth="9" defaultRowHeight="13.2" x14ac:dyDescent="0.2"/>
  <cols>
    <col min="1" max="1" width="1" style="5" customWidth="1"/>
    <col min="2" max="2" width="2.88671875" style="5" customWidth="1"/>
    <col min="3" max="3" width="18.88671875" style="5" customWidth="1"/>
    <col min="4" max="4" width="10.88671875" style="1" customWidth="1"/>
    <col min="5" max="5" width="10.6640625" style="5" hidden="1" customWidth="1"/>
    <col min="6" max="12" width="10.6640625" style="5" customWidth="1"/>
    <col min="13" max="15" width="10.44140625" style="5" customWidth="1"/>
    <col min="16" max="16" width="10.6640625" style="5" customWidth="1"/>
    <col min="17" max="16384" width="9" style="5"/>
  </cols>
  <sheetData>
    <row r="1" spans="1:16" ht="13.5" customHeight="1" x14ac:dyDescent="0.2"/>
    <row r="2" spans="1:16" ht="22.5" customHeight="1" x14ac:dyDescent="0.2">
      <c r="A2" s="428"/>
      <c r="B2" s="429" t="s">
        <v>187</v>
      </c>
      <c r="C2" s="418"/>
      <c r="D2" s="433"/>
      <c r="E2" s="418"/>
      <c r="F2" s="418"/>
      <c r="G2" s="418"/>
      <c r="H2" s="418"/>
      <c r="I2" s="418"/>
      <c r="J2" s="418"/>
      <c r="K2" s="418"/>
      <c r="L2" s="418"/>
      <c r="M2" s="418"/>
      <c r="N2" s="418"/>
      <c r="O2" s="418"/>
      <c r="P2" s="418"/>
    </row>
    <row r="3" spans="1:16" x14ac:dyDescent="0.2">
      <c r="A3" s="6"/>
      <c r="B3" s="7" t="s">
        <v>147</v>
      </c>
      <c r="C3" s="6"/>
      <c r="D3" s="255"/>
      <c r="H3" s="256"/>
      <c r="I3" s="256"/>
      <c r="J3" s="256"/>
      <c r="K3" s="256"/>
      <c r="L3" s="256"/>
      <c r="M3" s="6"/>
      <c r="N3" s="6"/>
      <c r="O3" s="6"/>
      <c r="P3" s="197"/>
    </row>
    <row r="4" spans="1:16" x14ac:dyDescent="0.2">
      <c r="A4" s="6"/>
      <c r="B4" s="7"/>
      <c r="C4" s="6"/>
      <c r="D4" s="255"/>
      <c r="H4" s="256"/>
      <c r="I4" s="256"/>
      <c r="J4" s="256"/>
      <c r="K4" s="256"/>
      <c r="L4" s="256"/>
      <c r="M4" s="6"/>
      <c r="N4" s="6"/>
      <c r="O4" s="6"/>
      <c r="P4" s="7"/>
    </row>
    <row r="5" spans="1:16" s="9" customFormat="1" x14ac:dyDescent="0.2">
      <c r="A5" s="4"/>
      <c r="B5" s="4"/>
      <c r="C5" s="4"/>
      <c r="D5" s="3"/>
      <c r="E5" s="23"/>
      <c r="F5" s="23"/>
      <c r="G5" s="23"/>
      <c r="H5" s="23"/>
      <c r="J5" s="23"/>
      <c r="K5" s="23"/>
      <c r="L5" s="23"/>
      <c r="M5" s="6"/>
      <c r="N5" s="6"/>
      <c r="O5" s="6"/>
      <c r="P5" s="7"/>
    </row>
    <row r="6" spans="1:16" s="9" customFormat="1" x14ac:dyDescent="0.2">
      <c r="A6" s="4"/>
      <c r="B6" s="4"/>
      <c r="C6" s="4"/>
      <c r="D6" s="3"/>
      <c r="E6" s="23"/>
      <c r="F6" s="23"/>
      <c r="G6" s="23"/>
      <c r="H6" s="23"/>
      <c r="J6" s="23"/>
      <c r="K6" s="23"/>
      <c r="L6" s="23"/>
      <c r="M6" s="6"/>
      <c r="N6" s="6"/>
      <c r="O6" s="6"/>
      <c r="P6" s="23" t="s">
        <v>3</v>
      </c>
    </row>
    <row r="7" spans="1:16" s="9" customFormat="1" ht="9.6" x14ac:dyDescent="0.2">
      <c r="A7" s="4"/>
      <c r="B7" s="4"/>
      <c r="C7" s="4"/>
      <c r="D7" s="257"/>
      <c r="E7" s="56" t="s">
        <v>596</v>
      </c>
      <c r="F7" s="56" t="s">
        <v>607</v>
      </c>
      <c r="G7" s="56" t="s">
        <v>598</v>
      </c>
      <c r="H7" s="56" t="s">
        <v>599</v>
      </c>
      <c r="I7" s="56" t="s">
        <v>600</v>
      </c>
      <c r="J7" s="56" t="s">
        <v>601</v>
      </c>
      <c r="K7" s="56" t="s">
        <v>602</v>
      </c>
      <c r="L7" s="56" t="s">
        <v>603</v>
      </c>
      <c r="M7" s="56" t="s">
        <v>604</v>
      </c>
      <c r="N7" s="56" t="s">
        <v>605</v>
      </c>
      <c r="O7" s="56" t="s">
        <v>649</v>
      </c>
      <c r="P7" s="224" t="s">
        <v>654</v>
      </c>
    </row>
    <row r="8" spans="1:16" s="9" customFormat="1" ht="9.6" x14ac:dyDescent="0.2">
      <c r="A8" s="4"/>
      <c r="B8" s="4"/>
      <c r="C8" s="4"/>
      <c r="D8" s="257"/>
      <c r="E8" s="56" t="s">
        <v>613</v>
      </c>
      <c r="F8" s="56" t="s">
        <v>614</v>
      </c>
      <c r="G8" s="56" t="s">
        <v>615</v>
      </c>
      <c r="H8" s="56" t="s">
        <v>616</v>
      </c>
      <c r="I8" s="56" t="s">
        <v>617</v>
      </c>
      <c r="J8" s="56" t="s">
        <v>618</v>
      </c>
      <c r="K8" s="56" t="s">
        <v>619</v>
      </c>
      <c r="L8" s="56" t="s">
        <v>620</v>
      </c>
      <c r="M8" s="56" t="s">
        <v>621</v>
      </c>
      <c r="N8" s="56" t="s">
        <v>622</v>
      </c>
      <c r="O8" s="56" t="s">
        <v>650</v>
      </c>
      <c r="P8" s="224" t="s">
        <v>648</v>
      </c>
    </row>
    <row r="9" spans="1:16" s="9" customFormat="1" ht="15" customHeight="1" x14ac:dyDescent="0.2">
      <c r="A9" s="83" t="s">
        <v>188</v>
      </c>
      <c r="B9" s="83"/>
      <c r="C9" s="83"/>
      <c r="D9" s="83" t="s">
        <v>189</v>
      </c>
      <c r="E9" s="89"/>
      <c r="F9" s="89"/>
      <c r="G9" s="89"/>
      <c r="H9" s="89"/>
      <c r="I9" s="89"/>
      <c r="J9" s="89"/>
      <c r="K9" s="89"/>
      <c r="L9" s="90"/>
      <c r="M9" s="90"/>
      <c r="N9" s="90"/>
      <c r="O9" s="90"/>
      <c r="P9" s="90"/>
    </row>
    <row r="10" spans="1:16" s="9" customFormat="1" ht="15" customHeight="1" x14ac:dyDescent="0.2">
      <c r="A10" s="97"/>
      <c r="B10" s="97" t="s">
        <v>190</v>
      </c>
      <c r="C10" s="97"/>
      <c r="D10" s="97" t="s">
        <v>191</v>
      </c>
      <c r="E10" s="166">
        <v>6614</v>
      </c>
      <c r="F10" s="133">
        <v>7012</v>
      </c>
      <c r="G10" s="133">
        <v>7261</v>
      </c>
      <c r="H10" s="205">
        <v>7081</v>
      </c>
      <c r="I10" s="205">
        <v>7340</v>
      </c>
      <c r="J10" s="205">
        <v>7662</v>
      </c>
      <c r="K10" s="205">
        <v>8579</v>
      </c>
      <c r="L10" s="205">
        <v>8398</v>
      </c>
      <c r="M10" s="205">
        <v>8775</v>
      </c>
      <c r="N10" s="205">
        <v>9268</v>
      </c>
      <c r="O10" s="205">
        <v>9951</v>
      </c>
      <c r="P10" s="173">
        <v>4813</v>
      </c>
    </row>
    <row r="11" spans="1:16" s="9" customFormat="1" ht="15" customHeight="1" x14ac:dyDescent="0.2">
      <c r="A11" s="97"/>
      <c r="B11" s="97" t="s">
        <v>192</v>
      </c>
      <c r="C11" s="97"/>
      <c r="D11" s="97" t="s">
        <v>193</v>
      </c>
      <c r="E11" s="166" t="s">
        <v>12</v>
      </c>
      <c r="F11" s="133" t="s">
        <v>12</v>
      </c>
      <c r="G11" s="133" t="s">
        <v>12</v>
      </c>
      <c r="H11" s="205" t="s">
        <v>12</v>
      </c>
      <c r="I11" s="205" t="s">
        <v>12</v>
      </c>
      <c r="J11" s="205" t="s">
        <v>12</v>
      </c>
      <c r="K11" s="205">
        <v>1231</v>
      </c>
      <c r="L11" s="205">
        <v>1371</v>
      </c>
      <c r="M11" s="205">
        <v>1953</v>
      </c>
      <c r="N11" s="205">
        <v>2115</v>
      </c>
      <c r="O11" s="205">
        <v>2481</v>
      </c>
      <c r="P11" s="173">
        <v>1204</v>
      </c>
    </row>
    <row r="12" spans="1:16" s="9" customFormat="1" ht="15" customHeight="1" x14ac:dyDescent="0.2">
      <c r="A12" s="97"/>
      <c r="B12" s="97" t="s">
        <v>194</v>
      </c>
      <c r="C12" s="97"/>
      <c r="D12" s="97" t="s">
        <v>195</v>
      </c>
      <c r="E12" s="166">
        <v>4569</v>
      </c>
      <c r="F12" s="133">
        <v>4990</v>
      </c>
      <c r="G12" s="133">
        <v>5370</v>
      </c>
      <c r="H12" s="205">
        <v>4898</v>
      </c>
      <c r="I12" s="205">
        <v>4518</v>
      </c>
      <c r="J12" s="205">
        <v>4564</v>
      </c>
      <c r="K12" s="205">
        <v>3768</v>
      </c>
      <c r="L12" s="205">
        <v>3212</v>
      </c>
      <c r="M12" s="205">
        <v>3059</v>
      </c>
      <c r="N12" s="205">
        <v>3086</v>
      </c>
      <c r="O12" s="205">
        <v>2812</v>
      </c>
      <c r="P12" s="173">
        <v>1625</v>
      </c>
    </row>
    <row r="13" spans="1:16" s="9" customFormat="1" ht="15" customHeight="1" x14ac:dyDescent="0.2">
      <c r="A13" s="97"/>
      <c r="B13" s="97" t="s">
        <v>196</v>
      </c>
      <c r="C13" s="97"/>
      <c r="D13" s="97" t="s">
        <v>197</v>
      </c>
      <c r="E13" s="166">
        <v>17708</v>
      </c>
      <c r="F13" s="132">
        <v>14759</v>
      </c>
      <c r="G13" s="132">
        <v>13721</v>
      </c>
      <c r="H13" s="204">
        <v>15658</v>
      </c>
      <c r="I13" s="204">
        <v>16432</v>
      </c>
      <c r="J13" s="204">
        <v>11432</v>
      </c>
      <c r="K13" s="204">
        <v>10034</v>
      </c>
      <c r="L13" s="204">
        <v>9553</v>
      </c>
      <c r="M13" s="204">
        <v>9490</v>
      </c>
      <c r="N13" s="204">
        <v>9482</v>
      </c>
      <c r="O13" s="204">
        <v>8618</v>
      </c>
      <c r="P13" s="172">
        <v>3948</v>
      </c>
    </row>
    <row r="14" spans="1:16" s="9" customFormat="1" ht="15" customHeight="1" x14ac:dyDescent="0.2">
      <c r="A14" s="33"/>
      <c r="B14" s="33" t="s">
        <v>198</v>
      </c>
      <c r="C14" s="33"/>
      <c r="D14" s="33" t="s">
        <v>27</v>
      </c>
      <c r="E14" s="211">
        <v>2756</v>
      </c>
      <c r="F14" s="210">
        <v>2925</v>
      </c>
      <c r="G14" s="210">
        <v>3245</v>
      </c>
      <c r="H14" s="209">
        <v>4388</v>
      </c>
      <c r="I14" s="209">
        <v>2958</v>
      </c>
      <c r="J14" s="209" t="s">
        <v>25</v>
      </c>
      <c r="K14" s="209" t="s">
        <v>25</v>
      </c>
      <c r="L14" s="209" t="s">
        <v>25</v>
      </c>
      <c r="M14" s="209" t="s">
        <v>25</v>
      </c>
      <c r="N14" s="209" t="s">
        <v>25</v>
      </c>
      <c r="O14" s="209" t="s">
        <v>25</v>
      </c>
      <c r="P14" s="187" t="s">
        <v>12</v>
      </c>
    </row>
    <row r="15" spans="1:16" s="9" customFormat="1" ht="15" customHeight="1" x14ac:dyDescent="0.2">
      <c r="A15" s="258"/>
      <c r="B15" s="258" t="s">
        <v>199</v>
      </c>
      <c r="C15" s="258"/>
      <c r="D15" s="258" t="s">
        <v>200</v>
      </c>
      <c r="E15" s="213">
        <v>1932</v>
      </c>
      <c r="F15" s="212">
        <v>1997</v>
      </c>
      <c r="G15" s="212">
        <v>1205</v>
      </c>
      <c r="H15" s="206" t="s">
        <v>12</v>
      </c>
      <c r="I15" s="206" t="s">
        <v>25</v>
      </c>
      <c r="J15" s="206" t="s">
        <v>25</v>
      </c>
      <c r="K15" s="206" t="s">
        <v>25</v>
      </c>
      <c r="L15" s="206" t="s">
        <v>25</v>
      </c>
      <c r="M15" s="206" t="s">
        <v>25</v>
      </c>
      <c r="N15" s="206" t="s">
        <v>25</v>
      </c>
      <c r="O15" s="206" t="s">
        <v>25</v>
      </c>
      <c r="P15" s="174" t="s">
        <v>12</v>
      </c>
    </row>
    <row r="16" spans="1:16" s="9" customFormat="1" ht="11.25" customHeight="1" x14ac:dyDescent="0.2">
      <c r="A16" s="15"/>
      <c r="B16" s="19" t="s">
        <v>660</v>
      </c>
      <c r="C16" s="15"/>
      <c r="D16" s="259"/>
      <c r="E16" s="259"/>
      <c r="F16" s="259"/>
      <c r="G16" s="259"/>
      <c r="H16" s="259"/>
      <c r="I16" s="259"/>
      <c r="J16" s="259"/>
      <c r="K16" s="259"/>
      <c r="L16" s="260"/>
      <c r="M16" s="260"/>
      <c r="N16" s="260"/>
      <c r="O16" s="260"/>
      <c r="P16" s="260"/>
    </row>
    <row r="17" spans="1:16" s="9" customFormat="1" ht="11.25" customHeight="1" x14ac:dyDescent="0.2">
      <c r="A17" s="15"/>
      <c r="B17" s="19" t="s">
        <v>201</v>
      </c>
      <c r="C17" s="15"/>
      <c r="D17" s="259"/>
      <c r="E17" s="259"/>
      <c r="F17" s="259"/>
      <c r="G17" s="259"/>
      <c r="H17" s="259"/>
      <c r="I17" s="259"/>
      <c r="J17" s="259"/>
      <c r="K17" s="259"/>
      <c r="L17" s="260"/>
      <c r="M17" s="260"/>
      <c r="N17" s="260"/>
      <c r="O17" s="260"/>
      <c r="P17" s="260"/>
    </row>
    <row r="18" spans="1:16" s="9" customFormat="1" ht="11.25" customHeight="1" x14ac:dyDescent="0.2">
      <c r="A18" s="15"/>
      <c r="B18" s="19" t="s">
        <v>202</v>
      </c>
      <c r="C18" s="15"/>
      <c r="D18" s="259"/>
      <c r="E18" s="259"/>
      <c r="F18" s="259"/>
      <c r="G18" s="259"/>
      <c r="H18" s="259"/>
      <c r="I18" s="259"/>
      <c r="J18" s="259"/>
      <c r="K18" s="259"/>
      <c r="L18" s="260"/>
      <c r="M18" s="260"/>
      <c r="N18" s="260"/>
      <c r="O18" s="260"/>
      <c r="P18" s="260"/>
    </row>
    <row r="19" spans="1:16" s="9" customFormat="1" ht="11.25" customHeight="1" x14ac:dyDescent="0.2">
      <c r="A19" s="4"/>
      <c r="B19" s="4"/>
      <c r="C19" s="12"/>
      <c r="D19" s="31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 t="s">
        <v>3</v>
      </c>
    </row>
    <row r="20" spans="1:16" s="9" customFormat="1" ht="15" customHeight="1" x14ac:dyDescent="0.2">
      <c r="A20" s="101" t="s">
        <v>203</v>
      </c>
      <c r="B20" s="101"/>
      <c r="C20" s="102"/>
      <c r="D20" s="261" t="s">
        <v>204</v>
      </c>
      <c r="E20" s="261"/>
      <c r="F20" s="261"/>
      <c r="G20" s="261"/>
      <c r="H20" s="261"/>
      <c r="I20" s="261"/>
      <c r="J20" s="261"/>
      <c r="K20" s="261"/>
      <c r="L20" s="262"/>
      <c r="M20" s="262"/>
      <c r="N20" s="262"/>
      <c r="O20" s="262"/>
      <c r="P20" s="262"/>
    </row>
    <row r="21" spans="1:16" s="9" customFormat="1" ht="15" customHeight="1" x14ac:dyDescent="0.2">
      <c r="A21" s="97"/>
      <c r="B21" s="97" t="s">
        <v>205</v>
      </c>
      <c r="C21" s="97"/>
      <c r="D21" s="263" t="s">
        <v>206</v>
      </c>
      <c r="E21" s="167">
        <v>10953</v>
      </c>
      <c r="F21" s="167">
        <v>9299</v>
      </c>
      <c r="G21" s="167">
        <v>10267</v>
      </c>
      <c r="H21" s="207">
        <v>10631</v>
      </c>
      <c r="I21" s="207">
        <v>10936</v>
      </c>
      <c r="J21" s="205">
        <v>6047</v>
      </c>
      <c r="K21" s="205">
        <v>5767</v>
      </c>
      <c r="L21" s="205">
        <v>7859</v>
      </c>
      <c r="M21" s="205">
        <v>7907</v>
      </c>
      <c r="N21" s="205">
        <v>7527</v>
      </c>
      <c r="O21" s="205">
        <v>7207</v>
      </c>
      <c r="P21" s="173">
        <v>3395</v>
      </c>
    </row>
    <row r="22" spans="1:16" s="9" customFormat="1" ht="15" customHeight="1" x14ac:dyDescent="0.2">
      <c r="A22" s="97"/>
      <c r="B22" s="97" t="s">
        <v>207</v>
      </c>
      <c r="C22" s="97"/>
      <c r="D22" s="263" t="s">
        <v>208</v>
      </c>
      <c r="E22" s="166">
        <v>4373</v>
      </c>
      <c r="F22" s="166">
        <v>3115</v>
      </c>
      <c r="G22" s="166">
        <v>2610</v>
      </c>
      <c r="H22" s="208">
        <v>3225</v>
      </c>
      <c r="I22" s="208">
        <v>3611</v>
      </c>
      <c r="J22" s="264">
        <v>3670</v>
      </c>
      <c r="K22" s="264">
        <v>2482</v>
      </c>
      <c r="L22" s="209" t="s">
        <v>25</v>
      </c>
      <c r="M22" s="209" t="s">
        <v>12</v>
      </c>
      <c r="N22" s="209" t="s">
        <v>12</v>
      </c>
      <c r="O22" s="209" t="s">
        <v>12</v>
      </c>
      <c r="P22" s="205" t="s">
        <v>12</v>
      </c>
    </row>
    <row r="23" spans="1:16" s="9" customFormat="1" ht="15" customHeight="1" x14ac:dyDescent="0.2">
      <c r="A23" s="97"/>
      <c r="B23" s="97" t="s">
        <v>209</v>
      </c>
      <c r="C23" s="97"/>
      <c r="D23" s="263" t="s">
        <v>210</v>
      </c>
      <c r="E23" s="166">
        <v>680</v>
      </c>
      <c r="F23" s="166">
        <v>645</v>
      </c>
      <c r="G23" s="166">
        <v>977</v>
      </c>
      <c r="H23" s="208">
        <v>980</v>
      </c>
      <c r="I23" s="208">
        <v>1034</v>
      </c>
      <c r="J23" s="264">
        <v>1139</v>
      </c>
      <c r="K23" s="264">
        <v>1358</v>
      </c>
      <c r="L23" s="209">
        <v>1312</v>
      </c>
      <c r="M23" s="209">
        <v>1412</v>
      </c>
      <c r="N23" s="209">
        <v>1523</v>
      </c>
      <c r="O23" s="209">
        <v>1767</v>
      </c>
      <c r="P23" s="381">
        <v>826</v>
      </c>
    </row>
    <row r="24" spans="1:16" s="9" customFormat="1" ht="15" customHeight="1" x14ac:dyDescent="0.2">
      <c r="A24" s="33"/>
      <c r="B24" s="33" t="s">
        <v>211</v>
      </c>
      <c r="C24" s="33"/>
      <c r="D24" s="405" t="s">
        <v>212</v>
      </c>
      <c r="E24" s="211">
        <v>803</v>
      </c>
      <c r="F24" s="210">
        <v>740</v>
      </c>
      <c r="G24" s="210">
        <v>948</v>
      </c>
      <c r="H24" s="209">
        <v>854</v>
      </c>
      <c r="I24" s="209">
        <v>957</v>
      </c>
      <c r="J24" s="209">
        <v>1044</v>
      </c>
      <c r="K24" s="209">
        <v>1161</v>
      </c>
      <c r="L24" s="209">
        <v>1282</v>
      </c>
      <c r="M24" s="209">
        <v>1275</v>
      </c>
      <c r="N24" s="209">
        <v>1621</v>
      </c>
      <c r="O24" s="209">
        <v>1534</v>
      </c>
      <c r="P24" s="187">
        <v>451</v>
      </c>
    </row>
    <row r="25" spans="1:16" s="9" customFormat="1" ht="15" customHeight="1" x14ac:dyDescent="0.2">
      <c r="A25" s="258"/>
      <c r="B25" s="258" t="s">
        <v>213</v>
      </c>
      <c r="C25" s="258"/>
      <c r="D25" s="265" t="s">
        <v>214</v>
      </c>
      <c r="E25" s="213">
        <v>952</v>
      </c>
      <c r="F25" s="213">
        <v>865</v>
      </c>
      <c r="G25" s="213">
        <v>743</v>
      </c>
      <c r="H25" s="406">
        <v>796</v>
      </c>
      <c r="I25" s="406">
        <v>856</v>
      </c>
      <c r="J25" s="206">
        <v>719</v>
      </c>
      <c r="K25" s="206">
        <v>603</v>
      </c>
      <c r="L25" s="206">
        <v>528</v>
      </c>
      <c r="M25" s="206">
        <v>578</v>
      </c>
      <c r="N25" s="206">
        <v>707</v>
      </c>
      <c r="O25" s="206">
        <v>680</v>
      </c>
      <c r="P25" s="174">
        <v>336</v>
      </c>
    </row>
    <row r="26" spans="1:16" s="9" customFormat="1" ht="12.75" customHeight="1" x14ac:dyDescent="0.2">
      <c r="B26" s="19" t="s">
        <v>215</v>
      </c>
      <c r="D26" s="2"/>
    </row>
    <row r="27" spans="1:16" s="9" customFormat="1" ht="9.75" hidden="1" customHeight="1" x14ac:dyDescent="0.2">
      <c r="A27" s="4"/>
      <c r="B27" s="4"/>
      <c r="C27" s="12"/>
      <c r="D27" s="31"/>
      <c r="E27" s="23"/>
      <c r="F27" s="23"/>
      <c r="G27" s="23"/>
      <c r="H27" s="23"/>
      <c r="I27" s="23" t="s">
        <v>3</v>
      </c>
      <c r="J27" s="23"/>
      <c r="K27" s="23"/>
      <c r="L27" s="23"/>
      <c r="M27" s="51"/>
      <c r="N27" s="51"/>
      <c r="O27" s="51"/>
    </row>
    <row r="28" spans="1:16" s="9" customFormat="1" ht="15" hidden="1" customHeight="1" x14ac:dyDescent="0.2">
      <c r="A28" s="101" t="s">
        <v>216</v>
      </c>
      <c r="B28" s="101"/>
      <c r="C28" s="102"/>
      <c r="D28" s="83" t="s">
        <v>217</v>
      </c>
      <c r="E28" s="261"/>
      <c r="F28" s="261"/>
      <c r="G28" s="261"/>
      <c r="H28" s="261"/>
      <c r="I28" s="262"/>
      <c r="J28" s="266"/>
      <c r="K28" s="266"/>
      <c r="L28" s="266"/>
    </row>
    <row r="29" spans="1:16" s="9" customFormat="1" ht="15" hidden="1" customHeight="1" x14ac:dyDescent="0.2">
      <c r="A29" s="33"/>
      <c r="B29" s="33" t="s">
        <v>218</v>
      </c>
      <c r="C29" s="33"/>
      <c r="D29" s="267" t="s">
        <v>219</v>
      </c>
      <c r="E29" s="167">
        <v>25868</v>
      </c>
      <c r="F29" s="167">
        <v>23492</v>
      </c>
      <c r="G29" s="158">
        <v>22537</v>
      </c>
      <c r="H29" s="209">
        <v>23901</v>
      </c>
      <c r="I29" s="187"/>
      <c r="J29" s="269"/>
      <c r="K29" s="269"/>
      <c r="L29" s="269"/>
    </row>
    <row r="30" spans="1:16" s="9" customFormat="1" ht="15" hidden="1" customHeight="1" x14ac:dyDescent="0.2">
      <c r="A30" s="4"/>
      <c r="B30" s="4"/>
      <c r="C30" s="4" t="s">
        <v>220</v>
      </c>
      <c r="D30" s="270" t="s">
        <v>221</v>
      </c>
      <c r="E30" s="50">
        <v>12769</v>
      </c>
      <c r="F30" s="50">
        <v>13480</v>
      </c>
      <c r="G30" s="231">
        <v>13497</v>
      </c>
      <c r="H30" s="271">
        <v>13451</v>
      </c>
      <c r="I30" s="269"/>
      <c r="J30" s="269"/>
      <c r="K30" s="269"/>
      <c r="L30" s="269"/>
    </row>
    <row r="31" spans="1:16" s="9" customFormat="1" ht="15" hidden="1" customHeight="1" x14ac:dyDescent="0.2">
      <c r="A31" s="4"/>
      <c r="B31" s="4"/>
      <c r="C31" s="4" t="s">
        <v>222</v>
      </c>
      <c r="D31" s="270" t="s">
        <v>223</v>
      </c>
      <c r="E31" s="50">
        <v>12188</v>
      </c>
      <c r="F31" s="50">
        <v>9024</v>
      </c>
      <c r="G31" s="231">
        <v>8152</v>
      </c>
      <c r="H31" s="271">
        <v>9800</v>
      </c>
      <c r="I31" s="269"/>
      <c r="J31" s="269"/>
      <c r="K31" s="269"/>
      <c r="L31" s="269"/>
    </row>
    <row r="32" spans="1:16" s="9" customFormat="1" ht="15" hidden="1" customHeight="1" x14ac:dyDescent="0.2">
      <c r="A32" s="237"/>
      <c r="B32" s="237"/>
      <c r="C32" s="237" t="s">
        <v>224</v>
      </c>
      <c r="D32" s="272" t="s">
        <v>225</v>
      </c>
      <c r="E32" s="274">
        <v>910</v>
      </c>
      <c r="F32" s="274">
        <v>987</v>
      </c>
      <c r="G32" s="273">
        <v>887</v>
      </c>
      <c r="H32" s="275">
        <v>649</v>
      </c>
      <c r="I32" s="276"/>
      <c r="J32" s="269"/>
      <c r="K32" s="269"/>
      <c r="L32" s="269"/>
      <c r="P32" s="14"/>
    </row>
    <row r="33" spans="1:18" s="9" customFormat="1" ht="15" hidden="1" customHeight="1" x14ac:dyDescent="0.2">
      <c r="A33" s="33"/>
      <c r="B33" s="33" t="s">
        <v>226</v>
      </c>
      <c r="C33" s="33"/>
      <c r="D33" s="267" t="s">
        <v>227</v>
      </c>
      <c r="E33" s="277">
        <v>6631</v>
      </c>
      <c r="F33" s="277">
        <v>6992</v>
      </c>
      <c r="G33" s="268">
        <v>7254</v>
      </c>
      <c r="H33" s="271">
        <v>7122</v>
      </c>
      <c r="I33" s="269"/>
      <c r="J33" s="269"/>
      <c r="K33" s="269"/>
      <c r="L33" s="269"/>
      <c r="P33" s="14"/>
    </row>
    <row r="34" spans="1:18" s="9" customFormat="1" ht="15" hidden="1" customHeight="1" x14ac:dyDescent="0.2">
      <c r="A34" s="4"/>
      <c r="B34" s="4"/>
      <c r="C34" s="4" t="s">
        <v>228</v>
      </c>
      <c r="D34" s="270" t="s">
        <v>229</v>
      </c>
      <c r="E34" s="50">
        <v>6337</v>
      </c>
      <c r="F34" s="50">
        <v>6766</v>
      </c>
      <c r="G34" s="231">
        <v>7187</v>
      </c>
      <c r="H34" s="271">
        <v>7081</v>
      </c>
      <c r="I34" s="269"/>
      <c r="J34" s="269"/>
      <c r="K34" s="269"/>
      <c r="L34" s="269"/>
      <c r="M34" s="14"/>
      <c r="N34" s="14"/>
      <c r="O34" s="14"/>
      <c r="P34" s="14"/>
    </row>
    <row r="35" spans="1:18" s="9" customFormat="1" ht="15" hidden="1" customHeight="1" x14ac:dyDescent="0.2">
      <c r="A35" s="434"/>
      <c r="B35" s="434"/>
      <c r="C35" s="434" t="s">
        <v>230</v>
      </c>
      <c r="D35" s="435" t="s">
        <v>231</v>
      </c>
      <c r="E35" s="437">
        <v>294</v>
      </c>
      <c r="F35" s="437">
        <v>225</v>
      </c>
      <c r="G35" s="436">
        <v>67</v>
      </c>
      <c r="H35" s="438">
        <v>41</v>
      </c>
      <c r="I35" s="439"/>
      <c r="J35" s="269"/>
      <c r="K35" s="269"/>
      <c r="L35" s="269"/>
      <c r="M35" s="14"/>
      <c r="N35" s="14"/>
      <c r="O35" s="14"/>
      <c r="P35" s="14"/>
    </row>
    <row r="36" spans="1:18" s="9" customFormat="1" ht="12.75" hidden="1" customHeight="1" x14ac:dyDescent="0.2">
      <c r="B36" s="19"/>
      <c r="D36" s="2"/>
      <c r="M36" s="14"/>
      <c r="N36" s="14"/>
      <c r="O36" s="14"/>
      <c r="P36" s="14"/>
    </row>
    <row r="37" spans="1:18" s="9" customFormat="1" ht="12.75" customHeight="1" x14ac:dyDescent="0.2">
      <c r="D37" s="2"/>
      <c r="M37" s="14"/>
      <c r="N37" s="14"/>
      <c r="O37" s="14"/>
      <c r="P37" s="5"/>
    </row>
    <row r="38" spans="1:18" s="9" customFormat="1" ht="12.75" customHeight="1" x14ac:dyDescent="0.2">
      <c r="D38" s="2"/>
      <c r="M38" s="14"/>
      <c r="N38" s="14"/>
      <c r="O38" s="14"/>
      <c r="P38" s="5"/>
    </row>
    <row r="39" spans="1:18" s="9" customFormat="1" ht="12.75" customHeight="1" x14ac:dyDescent="0.2">
      <c r="D39" s="2"/>
      <c r="M39" s="5"/>
      <c r="N39" s="5"/>
      <c r="O39" s="5"/>
      <c r="P39" s="5"/>
    </row>
    <row r="40" spans="1:18" s="9" customFormat="1" ht="12.75" customHeight="1" x14ac:dyDescent="0.2">
      <c r="D40" s="2"/>
      <c r="M40" s="5"/>
      <c r="N40" s="5"/>
      <c r="O40" s="5"/>
      <c r="P40" s="5"/>
    </row>
    <row r="41" spans="1:18" s="9" customFormat="1" ht="12.75" customHeight="1" x14ac:dyDescent="0.2">
      <c r="D41" s="2"/>
      <c r="M41" s="5"/>
      <c r="N41" s="5"/>
      <c r="O41" s="5"/>
      <c r="P41" s="5"/>
    </row>
    <row r="42" spans="1:18" s="9" customFormat="1" ht="12.75" customHeight="1" x14ac:dyDescent="0.2">
      <c r="D42" s="2"/>
      <c r="M42" s="5"/>
      <c r="N42" s="5"/>
      <c r="O42" s="5"/>
      <c r="P42" s="5"/>
    </row>
    <row r="43" spans="1:18" s="14" customFormat="1" ht="12.75" customHeight="1" x14ac:dyDescent="0.2">
      <c r="D43" s="278"/>
      <c r="M43" s="5"/>
      <c r="N43" s="5"/>
      <c r="O43" s="5"/>
      <c r="P43" s="5"/>
    </row>
    <row r="44" spans="1:18" s="14" customFormat="1" ht="12.75" customHeight="1" x14ac:dyDescent="0.2">
      <c r="D44" s="278"/>
      <c r="M44" s="5"/>
      <c r="N44" s="5"/>
      <c r="O44" s="5"/>
      <c r="P44" s="5"/>
    </row>
    <row r="45" spans="1:18" s="14" customFormat="1" ht="12.75" customHeight="1" x14ac:dyDescent="0.2">
      <c r="D45" s="278"/>
      <c r="M45" s="5"/>
      <c r="N45" s="5"/>
      <c r="O45" s="5"/>
      <c r="P45" s="5"/>
    </row>
    <row r="46" spans="1:18" s="14" customFormat="1" ht="12.75" customHeight="1" x14ac:dyDescent="0.2">
      <c r="D46" s="278"/>
      <c r="M46" s="5"/>
      <c r="N46" s="5"/>
      <c r="O46" s="5"/>
      <c r="P46" s="5"/>
      <c r="R46" s="22"/>
    </row>
    <row r="47" spans="1:18" s="14" customFormat="1" x14ac:dyDescent="0.2">
      <c r="D47" s="278"/>
      <c r="M47" s="5"/>
      <c r="N47" s="5"/>
      <c r="O47" s="5"/>
      <c r="P47" s="5"/>
    </row>
    <row r="49" spans="4:4" x14ac:dyDescent="0.2">
      <c r="D49" s="5"/>
    </row>
    <row r="50" spans="4:4" x14ac:dyDescent="0.2">
      <c r="D50" s="5"/>
    </row>
    <row r="51" spans="4:4" x14ac:dyDescent="0.2">
      <c r="D51" s="5"/>
    </row>
    <row r="52" spans="4:4" x14ac:dyDescent="0.2">
      <c r="D52" s="5"/>
    </row>
    <row r="53" spans="4:4" x14ac:dyDescent="0.2">
      <c r="D53" s="5"/>
    </row>
  </sheetData>
  <phoneticPr fontId="2"/>
  <pageMargins left="0.31496062992125984" right="0.11811023622047245" top="0.98425196850393704" bottom="0.51181102362204722" header="0.51181102362204722" footer="0.51181102362204722"/>
  <pageSetup paperSize="9" scale="9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  <pageSetUpPr fitToPage="1"/>
  </sheetPr>
  <dimension ref="A1:R68"/>
  <sheetViews>
    <sheetView showGridLines="0" view="pageBreakPreview" zoomScaleNormal="100" zoomScaleSheetLayoutView="100" workbookViewId="0">
      <pane xSplit="3" topLeftCell="E1" activePane="topRight" state="frozen"/>
      <selection activeCell="P29" sqref="P29"/>
      <selection pane="topRight" activeCell="P29" sqref="P29"/>
    </sheetView>
  </sheetViews>
  <sheetFormatPr defaultColWidth="9" defaultRowHeight="13.2" x14ac:dyDescent="0.2"/>
  <cols>
    <col min="1" max="1" width="1" style="5" customWidth="1"/>
    <col min="2" max="2" width="20.6640625" style="5" customWidth="1"/>
    <col min="3" max="3" width="33" style="5" customWidth="1"/>
    <col min="4" max="4" width="10.6640625" style="5" hidden="1" customWidth="1"/>
    <col min="5" max="11" width="10.6640625" style="5" customWidth="1"/>
    <col min="12" max="14" width="11.33203125" style="5" customWidth="1"/>
    <col min="15" max="16384" width="9" style="5"/>
  </cols>
  <sheetData>
    <row r="1" spans="1:14" ht="13.5" customHeight="1" x14ac:dyDescent="0.2"/>
    <row r="2" spans="1:14" ht="22.5" customHeight="1" x14ac:dyDescent="0.2">
      <c r="A2" s="428"/>
      <c r="B2" s="429" t="s">
        <v>232</v>
      </c>
      <c r="C2" s="418"/>
      <c r="D2" s="418"/>
      <c r="E2" s="418"/>
      <c r="F2" s="418"/>
      <c r="G2" s="418"/>
      <c r="H2" s="418"/>
      <c r="I2" s="418"/>
      <c r="J2" s="418"/>
      <c r="K2" s="418"/>
      <c r="L2" s="418"/>
      <c r="M2" s="418"/>
      <c r="N2" s="418"/>
    </row>
    <row r="3" spans="1:14" ht="22.5" customHeight="1" x14ac:dyDescent="0.2">
      <c r="A3" s="295"/>
      <c r="B3" s="7" t="s">
        <v>147</v>
      </c>
      <c r="C3" s="295"/>
      <c r="D3" s="295"/>
      <c r="E3" s="295"/>
      <c r="F3" s="47"/>
      <c r="G3" s="47"/>
      <c r="H3" s="47"/>
      <c r="I3" s="47"/>
      <c r="J3" s="47"/>
      <c r="K3" s="47"/>
    </row>
    <row r="4" spans="1:14" ht="22.5" customHeight="1" x14ac:dyDescent="0.2">
      <c r="A4" s="295"/>
      <c r="B4" s="236"/>
      <c r="D4" s="295"/>
      <c r="E4" s="295"/>
      <c r="F4" s="47"/>
      <c r="G4" s="47"/>
      <c r="H4" s="47"/>
      <c r="I4" s="47"/>
      <c r="J4" s="47"/>
      <c r="K4" s="47"/>
    </row>
    <row r="5" spans="1:14" s="9" customFormat="1" ht="9.6" x14ac:dyDescent="0.2">
      <c r="A5" s="15"/>
      <c r="B5" s="15"/>
      <c r="C5" s="15"/>
      <c r="D5" s="23"/>
      <c r="E5" s="23"/>
      <c r="F5" s="23"/>
      <c r="G5" s="23"/>
      <c r="I5" s="23"/>
      <c r="J5" s="23"/>
      <c r="K5" s="23"/>
      <c r="L5" s="23"/>
      <c r="M5" s="23"/>
      <c r="N5" s="23" t="s">
        <v>3</v>
      </c>
    </row>
    <row r="6" spans="1:14" s="9" customFormat="1" ht="9.6" x14ac:dyDescent="0.2">
      <c r="A6" s="15"/>
      <c r="B6" s="15"/>
      <c r="C6" s="15"/>
      <c r="D6" s="222" t="s">
        <v>596</v>
      </c>
      <c r="E6" s="222" t="s">
        <v>597</v>
      </c>
      <c r="F6" s="222" t="s">
        <v>638</v>
      </c>
      <c r="G6" s="222" t="s">
        <v>639</v>
      </c>
      <c r="H6" s="222" t="s">
        <v>640</v>
      </c>
      <c r="I6" s="222" t="s">
        <v>641</v>
      </c>
      <c r="J6" s="222" t="s">
        <v>642</v>
      </c>
      <c r="K6" s="222" t="s">
        <v>643</v>
      </c>
      <c r="L6" s="222" t="s">
        <v>644</v>
      </c>
      <c r="M6" s="222" t="s">
        <v>605</v>
      </c>
      <c r="N6" s="458" t="s">
        <v>649</v>
      </c>
    </row>
    <row r="7" spans="1:14" s="9" customFormat="1" ht="9.6" x14ac:dyDescent="0.2">
      <c r="A7" s="15"/>
      <c r="B7" s="15"/>
      <c r="C7" s="15"/>
      <c r="D7" s="379" t="s">
        <v>612</v>
      </c>
      <c r="E7" s="379" t="s">
        <v>627</v>
      </c>
      <c r="F7" s="379" t="s">
        <v>628</v>
      </c>
      <c r="G7" s="379" t="s">
        <v>629</v>
      </c>
      <c r="H7" s="379" t="s">
        <v>630</v>
      </c>
      <c r="I7" s="379" t="s">
        <v>631</v>
      </c>
      <c r="J7" s="379" t="s">
        <v>632</v>
      </c>
      <c r="K7" s="379" t="s">
        <v>633</v>
      </c>
      <c r="L7" s="379" t="s">
        <v>626</v>
      </c>
      <c r="M7" s="379" t="s">
        <v>624</v>
      </c>
      <c r="N7" s="380" t="s">
        <v>655</v>
      </c>
    </row>
    <row r="8" spans="1:14" s="9" customFormat="1" ht="15" customHeight="1" x14ac:dyDescent="0.2">
      <c r="A8" s="474" t="s">
        <v>233</v>
      </c>
      <c r="B8" s="474"/>
      <c r="C8" s="365" t="s">
        <v>234</v>
      </c>
      <c r="D8" s="366"/>
      <c r="E8" s="366"/>
      <c r="F8" s="366"/>
      <c r="G8" s="366"/>
      <c r="H8" s="366"/>
      <c r="I8" s="366"/>
      <c r="J8" s="366"/>
      <c r="K8" s="366"/>
      <c r="L8" s="366"/>
      <c r="M8" s="366"/>
      <c r="N8" s="367"/>
    </row>
    <row r="9" spans="1:14" s="9" customFormat="1" ht="15" customHeight="1" x14ac:dyDescent="0.2">
      <c r="A9" s="39"/>
      <c r="B9" s="39" t="s">
        <v>235</v>
      </c>
      <c r="C9" s="368" t="s">
        <v>236</v>
      </c>
      <c r="D9" s="40">
        <v>3258</v>
      </c>
      <c r="E9" s="40">
        <v>-5115</v>
      </c>
      <c r="F9" s="40">
        <v>-5395</v>
      </c>
      <c r="G9" s="40">
        <v>2691</v>
      </c>
      <c r="H9" s="40">
        <v>5717</v>
      </c>
      <c r="I9" s="40">
        <v>2331</v>
      </c>
      <c r="J9" s="42">
        <v>1432</v>
      </c>
      <c r="K9" s="42">
        <v>2984</v>
      </c>
      <c r="L9" s="42">
        <v>2920</v>
      </c>
      <c r="M9" s="42">
        <v>1896</v>
      </c>
      <c r="N9" s="43">
        <v>983</v>
      </c>
    </row>
    <row r="10" spans="1:14" s="9" customFormat="1" ht="15" customHeight="1" x14ac:dyDescent="0.2">
      <c r="A10" s="39"/>
      <c r="B10" s="39" t="s">
        <v>237</v>
      </c>
      <c r="C10" s="368" t="s">
        <v>238</v>
      </c>
      <c r="D10" s="40">
        <v>2351</v>
      </c>
      <c r="E10" s="40">
        <v>2738</v>
      </c>
      <c r="F10" s="40">
        <v>2899</v>
      </c>
      <c r="G10" s="40">
        <v>2739</v>
      </c>
      <c r="H10" s="40">
        <v>2099</v>
      </c>
      <c r="I10" s="40">
        <v>1888</v>
      </c>
      <c r="J10" s="42">
        <v>1757</v>
      </c>
      <c r="K10" s="42">
        <v>1518</v>
      </c>
      <c r="L10" s="42">
        <v>1167</v>
      </c>
      <c r="M10" s="42">
        <v>736</v>
      </c>
      <c r="N10" s="43">
        <v>677</v>
      </c>
    </row>
    <row r="11" spans="1:14" s="9" customFormat="1" ht="15" customHeight="1" x14ac:dyDescent="0.2">
      <c r="A11" s="39"/>
      <c r="B11" s="39" t="s">
        <v>239</v>
      </c>
      <c r="C11" s="39" t="s">
        <v>240</v>
      </c>
      <c r="D11" s="43" t="s">
        <v>42</v>
      </c>
      <c r="E11" s="43" t="s">
        <v>42</v>
      </c>
      <c r="F11" s="43" t="s">
        <v>42</v>
      </c>
      <c r="G11" s="43" t="s">
        <v>42</v>
      </c>
      <c r="H11" s="43" t="s">
        <v>42</v>
      </c>
      <c r="I11" s="43" t="s">
        <v>42</v>
      </c>
      <c r="J11" s="42" t="s">
        <v>42</v>
      </c>
      <c r="K11" s="42" t="s">
        <v>42</v>
      </c>
      <c r="L11" s="42" t="s">
        <v>42</v>
      </c>
      <c r="M11" s="42" t="s">
        <v>42</v>
      </c>
      <c r="N11" s="43" t="s">
        <v>42</v>
      </c>
    </row>
    <row r="12" spans="1:14" s="9" customFormat="1" ht="15" customHeight="1" x14ac:dyDescent="0.2">
      <c r="A12" s="39"/>
      <c r="B12" s="39" t="s">
        <v>241</v>
      </c>
      <c r="C12" s="368" t="s">
        <v>242</v>
      </c>
      <c r="D12" s="112">
        <v>85</v>
      </c>
      <c r="E12" s="40">
        <v>86</v>
      </c>
      <c r="F12" s="40">
        <v>87</v>
      </c>
      <c r="G12" s="40">
        <v>87</v>
      </c>
      <c r="H12" s="40">
        <v>87</v>
      </c>
      <c r="I12" s="40">
        <v>87</v>
      </c>
      <c r="J12" s="42">
        <v>87</v>
      </c>
      <c r="K12" s="42">
        <v>87</v>
      </c>
      <c r="L12" s="42">
        <v>87</v>
      </c>
      <c r="M12" s="42">
        <v>87</v>
      </c>
      <c r="N12" s="43">
        <v>1</v>
      </c>
    </row>
    <row r="13" spans="1:14" s="9" customFormat="1" ht="15" customHeight="1" x14ac:dyDescent="0.2">
      <c r="A13" s="39"/>
      <c r="B13" s="39" t="s">
        <v>243</v>
      </c>
      <c r="C13" s="368" t="s">
        <v>244</v>
      </c>
      <c r="D13" s="112">
        <v>85</v>
      </c>
      <c r="E13" s="112">
        <v>1034</v>
      </c>
      <c r="F13" s="112">
        <v>1254</v>
      </c>
      <c r="G13" s="112">
        <v>336</v>
      </c>
      <c r="H13" s="112" t="s">
        <v>140</v>
      </c>
      <c r="I13" s="112" t="s">
        <v>25</v>
      </c>
      <c r="J13" s="42">
        <v>1631</v>
      </c>
      <c r="K13" s="42">
        <v>18</v>
      </c>
      <c r="L13" s="42" t="s">
        <v>42</v>
      </c>
      <c r="M13" s="42" t="s">
        <v>42</v>
      </c>
      <c r="N13" s="43">
        <v>87</v>
      </c>
    </row>
    <row r="14" spans="1:14" s="9" customFormat="1" ht="15" customHeight="1" x14ac:dyDescent="0.2">
      <c r="A14" s="39"/>
      <c r="B14" s="39" t="s">
        <v>610</v>
      </c>
      <c r="C14" s="368" t="s">
        <v>611</v>
      </c>
      <c r="D14" s="113" t="s">
        <v>42</v>
      </c>
      <c r="E14" s="113" t="s">
        <v>42</v>
      </c>
      <c r="F14" s="113" t="s">
        <v>42</v>
      </c>
      <c r="G14" s="113" t="s">
        <v>42</v>
      </c>
      <c r="H14" s="113" t="s">
        <v>42</v>
      </c>
      <c r="I14" s="113" t="s">
        <v>42</v>
      </c>
      <c r="J14" s="113" t="s">
        <v>42</v>
      </c>
      <c r="K14" s="113" t="s">
        <v>42</v>
      </c>
      <c r="L14" s="113" t="s">
        <v>42</v>
      </c>
      <c r="M14" s="42">
        <v>305</v>
      </c>
      <c r="N14" s="43" t="s">
        <v>42</v>
      </c>
    </row>
    <row r="15" spans="1:14" s="9" customFormat="1" ht="15" customHeight="1" x14ac:dyDescent="0.2">
      <c r="A15" s="39"/>
      <c r="B15" s="39" t="s">
        <v>245</v>
      </c>
      <c r="C15" s="368" t="s">
        <v>246</v>
      </c>
      <c r="D15" s="113" t="s">
        <v>42</v>
      </c>
      <c r="E15" s="113" t="s">
        <v>42</v>
      </c>
      <c r="F15" s="113" t="s">
        <v>42</v>
      </c>
      <c r="G15" s="113" t="s">
        <v>42</v>
      </c>
      <c r="H15" s="112">
        <v>264</v>
      </c>
      <c r="I15" s="112" t="s">
        <v>25</v>
      </c>
      <c r="J15" s="42" t="s">
        <v>25</v>
      </c>
      <c r="K15" s="42" t="s">
        <v>25</v>
      </c>
      <c r="L15" s="42" t="s">
        <v>42</v>
      </c>
      <c r="M15" s="42" t="s">
        <v>42</v>
      </c>
      <c r="N15" s="43" t="s">
        <v>42</v>
      </c>
    </row>
    <row r="16" spans="1:14" s="9" customFormat="1" ht="15" customHeight="1" x14ac:dyDescent="0.2">
      <c r="A16" s="39"/>
      <c r="B16" s="39" t="s">
        <v>247</v>
      </c>
      <c r="C16" s="368" t="s">
        <v>248</v>
      </c>
      <c r="D16" s="113" t="s">
        <v>42</v>
      </c>
      <c r="E16" s="113" t="s">
        <v>42</v>
      </c>
      <c r="F16" s="112">
        <v>19</v>
      </c>
      <c r="G16" s="112" t="s">
        <v>42</v>
      </c>
      <c r="H16" s="112">
        <v>-1674</v>
      </c>
      <c r="I16" s="112" t="s">
        <v>25</v>
      </c>
      <c r="J16" s="42" t="s">
        <v>25</v>
      </c>
      <c r="K16" s="42" t="s">
        <v>25</v>
      </c>
      <c r="L16" s="42" t="s">
        <v>42</v>
      </c>
      <c r="M16" s="42" t="s">
        <v>42</v>
      </c>
      <c r="N16" s="43" t="s">
        <v>42</v>
      </c>
    </row>
    <row r="17" spans="1:14" s="9" customFormat="1" ht="15" customHeight="1" x14ac:dyDescent="0.2">
      <c r="A17" s="39"/>
      <c r="B17" s="39" t="s">
        <v>249</v>
      </c>
      <c r="C17" s="368" t="s">
        <v>250</v>
      </c>
      <c r="D17" s="40" t="s">
        <v>30</v>
      </c>
      <c r="E17" s="40">
        <v>0</v>
      </c>
      <c r="F17" s="40">
        <v>8</v>
      </c>
      <c r="G17" s="40">
        <v>29</v>
      </c>
      <c r="H17" s="40">
        <v>19</v>
      </c>
      <c r="I17" s="40">
        <v>63</v>
      </c>
      <c r="J17" s="42">
        <v>-120</v>
      </c>
      <c r="K17" s="42">
        <v>-0.02</v>
      </c>
      <c r="L17" s="42">
        <v>0.04</v>
      </c>
      <c r="M17" s="42">
        <v>0.04</v>
      </c>
      <c r="N17" s="43">
        <v>-0.01</v>
      </c>
    </row>
    <row r="18" spans="1:14" s="9" customFormat="1" ht="15" customHeight="1" x14ac:dyDescent="0.2">
      <c r="A18" s="39"/>
      <c r="B18" s="39" t="s">
        <v>251</v>
      </c>
      <c r="C18" s="368" t="s">
        <v>252</v>
      </c>
      <c r="D18" s="40">
        <v>243</v>
      </c>
      <c r="E18" s="40">
        <v>-429</v>
      </c>
      <c r="F18" s="40">
        <v>301</v>
      </c>
      <c r="G18" s="40">
        <v>108</v>
      </c>
      <c r="H18" s="40">
        <v>45</v>
      </c>
      <c r="I18" s="40">
        <v>-2</v>
      </c>
      <c r="J18" s="42">
        <v>-360</v>
      </c>
      <c r="K18" s="42">
        <v>-29</v>
      </c>
      <c r="L18" s="42">
        <v>51</v>
      </c>
      <c r="M18" s="42">
        <v>113</v>
      </c>
      <c r="N18" s="43">
        <v>-157</v>
      </c>
    </row>
    <row r="19" spans="1:14" s="9" customFormat="1" ht="15" customHeight="1" x14ac:dyDescent="0.2">
      <c r="A19" s="39"/>
      <c r="B19" s="39" t="s">
        <v>253</v>
      </c>
      <c r="C19" s="368" t="s">
        <v>254</v>
      </c>
      <c r="D19" s="40" t="s">
        <v>42</v>
      </c>
      <c r="E19" s="40">
        <v>2</v>
      </c>
      <c r="F19" s="40">
        <v>-2</v>
      </c>
      <c r="G19" s="40">
        <v>15</v>
      </c>
      <c r="H19" s="40">
        <v>20</v>
      </c>
      <c r="I19" s="40">
        <v>-35</v>
      </c>
      <c r="J19" s="42" t="s">
        <v>140</v>
      </c>
      <c r="K19" s="42" t="s">
        <v>140</v>
      </c>
      <c r="L19" s="42" t="s">
        <v>42</v>
      </c>
      <c r="M19" s="42" t="s">
        <v>42</v>
      </c>
      <c r="N19" s="43">
        <v>737</v>
      </c>
    </row>
    <row r="20" spans="1:14" s="9" customFormat="1" ht="15" customHeight="1" x14ac:dyDescent="0.2">
      <c r="A20" s="39"/>
      <c r="B20" s="39" t="s">
        <v>255</v>
      </c>
      <c r="C20" s="39" t="s">
        <v>256</v>
      </c>
      <c r="D20" s="43" t="s">
        <v>42</v>
      </c>
      <c r="E20" s="113" t="s">
        <v>42</v>
      </c>
      <c r="F20" s="113" t="s">
        <v>42</v>
      </c>
      <c r="G20" s="43" t="s">
        <v>42</v>
      </c>
      <c r="H20" s="113" t="s">
        <v>42</v>
      </c>
      <c r="I20" s="113" t="s">
        <v>42</v>
      </c>
      <c r="J20" s="42">
        <v>438</v>
      </c>
      <c r="K20" s="42">
        <v>-363</v>
      </c>
      <c r="L20" s="42">
        <v>-75</v>
      </c>
      <c r="M20" s="42" t="s">
        <v>42</v>
      </c>
      <c r="N20" s="43" t="s">
        <v>42</v>
      </c>
    </row>
    <row r="21" spans="1:14" s="9" customFormat="1" ht="15" customHeight="1" x14ac:dyDescent="0.2">
      <c r="A21" s="39"/>
      <c r="B21" s="39" t="s">
        <v>257</v>
      </c>
      <c r="C21" s="368" t="s">
        <v>258</v>
      </c>
      <c r="D21" s="40" t="s">
        <v>42</v>
      </c>
      <c r="E21" s="40" t="s">
        <v>42</v>
      </c>
      <c r="F21" s="40">
        <v>503</v>
      </c>
      <c r="G21" s="40">
        <v>419</v>
      </c>
      <c r="H21" s="40">
        <v>-923</v>
      </c>
      <c r="I21" s="40" t="s">
        <v>140</v>
      </c>
      <c r="J21" s="42" t="s">
        <v>140</v>
      </c>
      <c r="K21" s="42" t="s">
        <v>140</v>
      </c>
      <c r="L21" s="42" t="s">
        <v>42</v>
      </c>
      <c r="M21" s="42" t="s">
        <v>42</v>
      </c>
      <c r="N21" s="43" t="s">
        <v>42</v>
      </c>
    </row>
    <row r="22" spans="1:14" s="9" customFormat="1" ht="15" customHeight="1" x14ac:dyDescent="0.2">
      <c r="A22" s="39"/>
      <c r="B22" s="39" t="s">
        <v>259</v>
      </c>
      <c r="C22" s="368" t="s">
        <v>260</v>
      </c>
      <c r="D22" s="40" t="s">
        <v>42</v>
      </c>
      <c r="E22" s="40">
        <v>5876</v>
      </c>
      <c r="F22" s="40">
        <v>-4698</v>
      </c>
      <c r="G22" s="40">
        <v>-1177</v>
      </c>
      <c r="H22" s="40" t="s">
        <v>140</v>
      </c>
      <c r="I22" s="40" t="s">
        <v>140</v>
      </c>
      <c r="J22" s="42" t="s">
        <v>140</v>
      </c>
      <c r="K22" s="42" t="s">
        <v>140</v>
      </c>
      <c r="L22" s="42" t="s">
        <v>42</v>
      </c>
      <c r="M22" s="42" t="s">
        <v>42</v>
      </c>
      <c r="N22" s="43" t="s">
        <v>42</v>
      </c>
    </row>
    <row r="23" spans="1:14" s="9" customFormat="1" ht="15" customHeight="1" x14ac:dyDescent="0.2">
      <c r="A23" s="39"/>
      <c r="B23" s="39" t="s">
        <v>261</v>
      </c>
      <c r="C23" s="368" t="s">
        <v>262</v>
      </c>
      <c r="D23" s="40" t="s">
        <v>42</v>
      </c>
      <c r="E23" s="40" t="s">
        <v>42</v>
      </c>
      <c r="F23" s="40">
        <v>6646</v>
      </c>
      <c r="G23" s="40" t="s">
        <v>42</v>
      </c>
      <c r="H23" s="40" t="s">
        <v>140</v>
      </c>
      <c r="I23" s="40" t="s">
        <v>140</v>
      </c>
      <c r="J23" s="42" t="s">
        <v>140</v>
      </c>
      <c r="K23" s="42" t="s">
        <v>140</v>
      </c>
      <c r="L23" s="42" t="s">
        <v>42</v>
      </c>
      <c r="M23" s="42" t="s">
        <v>42</v>
      </c>
      <c r="N23" s="43" t="s">
        <v>42</v>
      </c>
    </row>
    <row r="24" spans="1:14" s="9" customFormat="1" ht="15" customHeight="1" x14ac:dyDescent="0.2">
      <c r="A24" s="39"/>
      <c r="B24" s="39" t="s">
        <v>263</v>
      </c>
      <c r="C24" s="368" t="s">
        <v>264</v>
      </c>
      <c r="D24" s="40" t="s">
        <v>42</v>
      </c>
      <c r="E24" s="40" t="s">
        <v>42</v>
      </c>
      <c r="F24" s="40">
        <v>392</v>
      </c>
      <c r="G24" s="40" t="s">
        <v>42</v>
      </c>
      <c r="H24" s="40" t="s">
        <v>140</v>
      </c>
      <c r="I24" s="40" t="s">
        <v>140</v>
      </c>
      <c r="J24" s="42" t="s">
        <v>140</v>
      </c>
      <c r="K24" s="42" t="s">
        <v>140</v>
      </c>
      <c r="L24" s="42" t="s">
        <v>42</v>
      </c>
      <c r="M24" s="42" t="s">
        <v>42</v>
      </c>
      <c r="N24" s="43" t="s">
        <v>42</v>
      </c>
    </row>
    <row r="25" spans="1:14" s="9" customFormat="1" ht="15" customHeight="1" x14ac:dyDescent="0.2">
      <c r="A25" s="39"/>
      <c r="B25" s="45" t="s">
        <v>265</v>
      </c>
      <c r="C25" s="45" t="s">
        <v>266</v>
      </c>
      <c r="D25" s="42">
        <v>-849</v>
      </c>
      <c r="E25" s="42" t="s">
        <v>42</v>
      </c>
      <c r="F25" s="42" t="s">
        <v>42</v>
      </c>
      <c r="G25" s="42" t="s">
        <v>42</v>
      </c>
      <c r="H25" s="42" t="s">
        <v>42</v>
      </c>
      <c r="I25" s="42" t="s">
        <v>42</v>
      </c>
      <c r="J25" s="42" t="s">
        <v>42</v>
      </c>
      <c r="K25" s="42" t="s">
        <v>42</v>
      </c>
      <c r="L25" s="42" t="s">
        <v>42</v>
      </c>
      <c r="M25" s="42" t="s">
        <v>42</v>
      </c>
      <c r="N25" s="43" t="s">
        <v>42</v>
      </c>
    </row>
    <row r="26" spans="1:14" s="9" customFormat="1" ht="10.5" hidden="1" customHeight="1" x14ac:dyDescent="0.2">
      <c r="A26" s="39"/>
      <c r="B26" s="369" t="s">
        <v>267</v>
      </c>
      <c r="C26" s="369" t="s">
        <v>268</v>
      </c>
      <c r="D26" s="42" t="s">
        <v>42</v>
      </c>
      <c r="E26" s="42" t="s">
        <v>42</v>
      </c>
      <c r="F26" s="42" t="s">
        <v>42</v>
      </c>
      <c r="G26" s="42" t="s">
        <v>42</v>
      </c>
      <c r="H26" s="42" t="s">
        <v>42</v>
      </c>
      <c r="I26" s="42" t="s">
        <v>42</v>
      </c>
      <c r="J26" s="42" t="s">
        <v>42</v>
      </c>
      <c r="K26" s="42" t="s">
        <v>42</v>
      </c>
      <c r="L26" s="42" t="s">
        <v>42</v>
      </c>
      <c r="M26" s="42" t="s">
        <v>42</v>
      </c>
      <c r="N26" s="43" t="s">
        <v>42</v>
      </c>
    </row>
    <row r="27" spans="1:14" s="9" customFormat="1" ht="15" customHeight="1" x14ac:dyDescent="0.2">
      <c r="A27" s="39"/>
      <c r="B27" s="39" t="s">
        <v>269</v>
      </c>
      <c r="C27" s="368" t="s">
        <v>270</v>
      </c>
      <c r="D27" s="112">
        <v>644</v>
      </c>
      <c r="E27" s="112">
        <v>-113</v>
      </c>
      <c r="F27" s="112">
        <v>-88</v>
      </c>
      <c r="G27" s="112">
        <v>-15</v>
      </c>
      <c r="H27" s="112">
        <v>-51</v>
      </c>
      <c r="I27" s="112">
        <v>-128</v>
      </c>
      <c r="J27" s="42">
        <v>-168</v>
      </c>
      <c r="K27" s="42">
        <f>-101-68</f>
        <v>-169</v>
      </c>
      <c r="L27" s="42">
        <v>-207</v>
      </c>
      <c r="M27" s="42">
        <v>-114</v>
      </c>
      <c r="N27" s="43">
        <v>-85</v>
      </c>
    </row>
    <row r="28" spans="1:14" s="9" customFormat="1" ht="15" customHeight="1" x14ac:dyDescent="0.2">
      <c r="A28" s="39"/>
      <c r="B28" s="45" t="s">
        <v>271</v>
      </c>
      <c r="C28" s="45" t="s">
        <v>272</v>
      </c>
      <c r="D28" s="42" t="s">
        <v>42</v>
      </c>
      <c r="E28" s="42" t="s">
        <v>42</v>
      </c>
      <c r="F28" s="42" t="s">
        <v>42</v>
      </c>
      <c r="G28" s="42" t="s">
        <v>42</v>
      </c>
      <c r="H28" s="42" t="s">
        <v>42</v>
      </c>
      <c r="I28" s="42" t="s">
        <v>42</v>
      </c>
      <c r="J28" s="42" t="s">
        <v>42</v>
      </c>
      <c r="K28" s="42" t="s">
        <v>42</v>
      </c>
      <c r="L28" s="42" t="s">
        <v>42</v>
      </c>
      <c r="M28" s="42" t="s">
        <v>42</v>
      </c>
      <c r="N28" s="43" t="s">
        <v>42</v>
      </c>
    </row>
    <row r="29" spans="1:14" s="9" customFormat="1" ht="15" customHeight="1" x14ac:dyDescent="0.2">
      <c r="A29" s="39"/>
      <c r="B29" s="39" t="s">
        <v>273</v>
      </c>
      <c r="C29" s="368" t="s">
        <v>274</v>
      </c>
      <c r="D29" s="112">
        <v>-18</v>
      </c>
      <c r="E29" s="112">
        <v>-17</v>
      </c>
      <c r="F29" s="112">
        <v>-11</v>
      </c>
      <c r="G29" s="112">
        <v>-2</v>
      </c>
      <c r="H29" s="112">
        <v>-5</v>
      </c>
      <c r="I29" s="112">
        <v>-6</v>
      </c>
      <c r="J29" s="42">
        <v>-15</v>
      </c>
      <c r="K29" s="42">
        <v>-7</v>
      </c>
      <c r="L29" s="42">
        <v>-4</v>
      </c>
      <c r="M29" s="42">
        <v>-23</v>
      </c>
      <c r="N29" s="43">
        <v>-36</v>
      </c>
    </row>
    <row r="30" spans="1:14" s="9" customFormat="1" ht="15" customHeight="1" x14ac:dyDescent="0.2">
      <c r="A30" s="39"/>
      <c r="B30" s="39" t="s">
        <v>275</v>
      </c>
      <c r="C30" s="368" t="s">
        <v>276</v>
      </c>
      <c r="D30" s="112">
        <v>21</v>
      </c>
      <c r="E30" s="112">
        <v>14</v>
      </c>
      <c r="F30" s="112">
        <v>13</v>
      </c>
      <c r="G30" s="112">
        <v>53</v>
      </c>
      <c r="H30" s="112">
        <v>48</v>
      </c>
      <c r="I30" s="112">
        <v>7</v>
      </c>
      <c r="J30" s="42">
        <v>1</v>
      </c>
      <c r="K30" s="42">
        <v>1</v>
      </c>
      <c r="L30" s="42">
        <v>0</v>
      </c>
      <c r="M30" s="42">
        <v>0</v>
      </c>
      <c r="N30" s="43">
        <v>0.2</v>
      </c>
    </row>
    <row r="31" spans="1:14" s="9" customFormat="1" ht="15" customHeight="1" x14ac:dyDescent="0.2">
      <c r="A31" s="39"/>
      <c r="B31" s="39" t="s">
        <v>277</v>
      </c>
      <c r="C31" s="368" t="s">
        <v>278</v>
      </c>
      <c r="D31" s="112">
        <v>4</v>
      </c>
      <c r="E31" s="112">
        <v>2</v>
      </c>
      <c r="F31" s="112">
        <v>0</v>
      </c>
      <c r="G31" s="112">
        <v>4</v>
      </c>
      <c r="H31" s="112">
        <v>1</v>
      </c>
      <c r="I31" s="112">
        <v>0</v>
      </c>
      <c r="J31" s="42">
        <v>14</v>
      </c>
      <c r="K31" s="42">
        <v>0</v>
      </c>
      <c r="L31" s="42">
        <v>1</v>
      </c>
      <c r="M31" s="42">
        <v>-3</v>
      </c>
      <c r="N31" s="43">
        <v>9</v>
      </c>
    </row>
    <row r="32" spans="1:14" s="9" customFormat="1" ht="10.5" hidden="1" customHeight="1" x14ac:dyDescent="0.2">
      <c r="A32" s="370"/>
      <c r="B32" s="369" t="s">
        <v>279</v>
      </c>
      <c r="C32" s="369" t="s">
        <v>280</v>
      </c>
      <c r="D32" s="371" t="s">
        <v>42</v>
      </c>
      <c r="E32" s="371" t="s">
        <v>42</v>
      </c>
      <c r="F32" s="371" t="s">
        <v>42</v>
      </c>
      <c r="G32" s="371" t="s">
        <v>42</v>
      </c>
      <c r="H32" s="371" t="s">
        <v>42</v>
      </c>
      <c r="I32" s="371"/>
      <c r="J32" s="42"/>
      <c r="K32" s="42"/>
      <c r="L32" s="42"/>
      <c r="M32" s="42"/>
      <c r="N32" s="43"/>
    </row>
    <row r="33" spans="1:14" s="9" customFormat="1" ht="15" customHeight="1" x14ac:dyDescent="0.2">
      <c r="A33" s="39"/>
      <c r="B33" s="39" t="s">
        <v>281</v>
      </c>
      <c r="C33" s="368" t="s">
        <v>282</v>
      </c>
      <c r="D33" s="112">
        <v>5</v>
      </c>
      <c r="E33" s="112">
        <v>5</v>
      </c>
      <c r="F33" s="112">
        <v>7</v>
      </c>
      <c r="G33" s="112">
        <v>4</v>
      </c>
      <c r="H33" s="112">
        <v>34</v>
      </c>
      <c r="I33" s="112">
        <v>23</v>
      </c>
      <c r="J33" s="42">
        <v>9</v>
      </c>
      <c r="K33" s="42">
        <v>1</v>
      </c>
      <c r="L33" s="42">
        <v>22</v>
      </c>
      <c r="M33" s="42">
        <v>22</v>
      </c>
      <c r="N33" s="43">
        <v>2</v>
      </c>
    </row>
    <row r="34" spans="1:14" s="9" customFormat="1" ht="10.5" hidden="1" customHeight="1" x14ac:dyDescent="0.2">
      <c r="A34" s="370"/>
      <c r="B34" s="370" t="s">
        <v>283</v>
      </c>
      <c r="C34" s="370" t="s">
        <v>284</v>
      </c>
      <c r="D34" s="371" t="s">
        <v>42</v>
      </c>
      <c r="E34" s="371" t="s">
        <v>42</v>
      </c>
      <c r="F34" s="371" t="s">
        <v>42</v>
      </c>
      <c r="G34" s="371" t="s">
        <v>42</v>
      </c>
      <c r="H34" s="371" t="s">
        <v>42</v>
      </c>
      <c r="I34" s="371"/>
      <c r="J34" s="42"/>
      <c r="K34" s="42"/>
      <c r="L34" s="42"/>
      <c r="M34" s="42"/>
      <c r="N34" s="43"/>
    </row>
    <row r="35" spans="1:14" s="9" customFormat="1" ht="10.5" hidden="1" customHeight="1" x14ac:dyDescent="0.2">
      <c r="A35" s="39"/>
      <c r="B35" s="370" t="s">
        <v>285</v>
      </c>
      <c r="C35" s="370" t="s">
        <v>286</v>
      </c>
      <c r="D35" s="112" t="s">
        <v>42</v>
      </c>
      <c r="E35" s="112" t="s">
        <v>42</v>
      </c>
      <c r="F35" s="112" t="s">
        <v>42</v>
      </c>
      <c r="G35" s="112" t="s">
        <v>42</v>
      </c>
      <c r="H35" s="112" t="s">
        <v>42</v>
      </c>
      <c r="I35" s="112" t="s">
        <v>42</v>
      </c>
      <c r="J35" s="42" t="s">
        <v>42</v>
      </c>
      <c r="K35" s="42" t="s">
        <v>42</v>
      </c>
      <c r="L35" s="42" t="s">
        <v>42</v>
      </c>
      <c r="M35" s="42" t="s">
        <v>42</v>
      </c>
      <c r="N35" s="42" t="s">
        <v>42</v>
      </c>
    </row>
    <row r="36" spans="1:14" s="9" customFormat="1" ht="15" customHeight="1" x14ac:dyDescent="0.2">
      <c r="A36" s="39"/>
      <c r="B36" s="39" t="s">
        <v>287</v>
      </c>
      <c r="C36" s="368" t="s">
        <v>288</v>
      </c>
      <c r="D36" s="112">
        <v>5</v>
      </c>
      <c r="E36" s="112">
        <v>-7</v>
      </c>
      <c r="F36" s="112">
        <v>0</v>
      </c>
      <c r="G36" s="112" t="s">
        <v>42</v>
      </c>
      <c r="H36" s="112" t="s">
        <v>140</v>
      </c>
      <c r="I36" s="112" t="s">
        <v>140</v>
      </c>
      <c r="J36" s="42" t="s">
        <v>140</v>
      </c>
      <c r="K36" s="42" t="s">
        <v>140</v>
      </c>
      <c r="L36" s="42" t="s">
        <v>42</v>
      </c>
      <c r="M36" s="42" t="s">
        <v>42</v>
      </c>
      <c r="N36" s="42" t="s">
        <v>42</v>
      </c>
    </row>
    <row r="37" spans="1:14" s="9" customFormat="1" ht="15" customHeight="1" x14ac:dyDescent="0.2">
      <c r="A37" s="39"/>
      <c r="B37" s="39" t="s">
        <v>289</v>
      </c>
      <c r="C37" s="372" t="s">
        <v>290</v>
      </c>
      <c r="D37" s="112">
        <v>2</v>
      </c>
      <c r="E37" s="112">
        <v>-2</v>
      </c>
      <c r="F37" s="112">
        <v>2</v>
      </c>
      <c r="G37" s="112">
        <v>4</v>
      </c>
      <c r="H37" s="112">
        <v>-11</v>
      </c>
      <c r="I37" s="112">
        <v>-10</v>
      </c>
      <c r="J37" s="42">
        <v>-32</v>
      </c>
      <c r="K37" s="42">
        <v>-4</v>
      </c>
      <c r="L37" s="42">
        <v>-12</v>
      </c>
      <c r="M37" s="42">
        <v>-11</v>
      </c>
      <c r="N37" s="43">
        <v>0</v>
      </c>
    </row>
    <row r="38" spans="1:14" s="9" customFormat="1" ht="10.5" hidden="1" customHeight="1" x14ac:dyDescent="0.2">
      <c r="A38" s="39"/>
      <c r="B38" s="370" t="s">
        <v>291</v>
      </c>
      <c r="C38" s="370" t="s">
        <v>292</v>
      </c>
      <c r="D38" s="42" t="s">
        <v>42</v>
      </c>
      <c r="E38" s="42" t="s">
        <v>42</v>
      </c>
      <c r="F38" s="42" t="s">
        <v>42</v>
      </c>
      <c r="G38" s="42" t="s">
        <v>42</v>
      </c>
      <c r="H38" s="42" t="s">
        <v>42</v>
      </c>
      <c r="I38" s="42" t="s">
        <v>42</v>
      </c>
      <c r="J38" s="42" t="s">
        <v>42</v>
      </c>
      <c r="K38" s="42" t="s">
        <v>42</v>
      </c>
      <c r="L38" s="42" t="s">
        <v>42</v>
      </c>
      <c r="M38" s="42" t="s">
        <v>42</v>
      </c>
      <c r="N38" s="42" t="s">
        <v>42</v>
      </c>
    </row>
    <row r="39" spans="1:14" s="9" customFormat="1" ht="15" customHeight="1" x14ac:dyDescent="0.2">
      <c r="A39" s="39"/>
      <c r="B39" s="39" t="s">
        <v>293</v>
      </c>
      <c r="C39" s="39" t="s">
        <v>294</v>
      </c>
      <c r="D39" s="42" t="s">
        <v>42</v>
      </c>
      <c r="E39" s="42" t="s">
        <v>42</v>
      </c>
      <c r="F39" s="42">
        <v>31</v>
      </c>
      <c r="G39" s="42">
        <v>144</v>
      </c>
      <c r="H39" s="42" t="s">
        <v>140</v>
      </c>
      <c r="I39" s="42" t="s">
        <v>140</v>
      </c>
      <c r="J39" s="42" t="s">
        <v>42</v>
      </c>
      <c r="K39" s="42" t="s">
        <v>42</v>
      </c>
      <c r="L39" s="42">
        <v>0</v>
      </c>
      <c r="M39" s="42" t="s">
        <v>42</v>
      </c>
      <c r="N39" s="42" t="s">
        <v>42</v>
      </c>
    </row>
    <row r="40" spans="1:14" s="9" customFormat="1" ht="15" customHeight="1" x14ac:dyDescent="0.2">
      <c r="A40" s="39"/>
      <c r="B40" s="368" t="s">
        <v>295</v>
      </c>
      <c r="C40" s="368" t="s">
        <v>296</v>
      </c>
      <c r="D40" s="112" t="s">
        <v>42</v>
      </c>
      <c r="E40" s="112">
        <v>-5</v>
      </c>
      <c r="F40" s="112">
        <v>-386</v>
      </c>
      <c r="G40" s="112" t="s">
        <v>42</v>
      </c>
      <c r="H40" s="112" t="s">
        <v>140</v>
      </c>
      <c r="I40" s="112">
        <v>-9</v>
      </c>
      <c r="J40" s="42">
        <v>-24</v>
      </c>
      <c r="K40" s="42" t="s">
        <v>42</v>
      </c>
      <c r="L40" s="42" t="s">
        <v>42</v>
      </c>
      <c r="M40" s="42" t="s">
        <v>42</v>
      </c>
      <c r="N40" s="42" t="s">
        <v>42</v>
      </c>
    </row>
    <row r="41" spans="1:14" s="9" customFormat="1" ht="10.5" hidden="1" customHeight="1" x14ac:dyDescent="0.2">
      <c r="A41" s="370"/>
      <c r="B41" s="370" t="s">
        <v>297</v>
      </c>
      <c r="C41" s="370" t="s">
        <v>298</v>
      </c>
      <c r="D41" s="371" t="s">
        <v>42</v>
      </c>
      <c r="E41" s="371" t="s">
        <v>42</v>
      </c>
      <c r="F41" s="371" t="s">
        <v>42</v>
      </c>
      <c r="G41" s="371" t="s">
        <v>42</v>
      </c>
      <c r="H41" s="371" t="s">
        <v>140</v>
      </c>
      <c r="I41" s="371"/>
      <c r="J41" s="42"/>
      <c r="K41" s="42"/>
      <c r="L41" s="42"/>
      <c r="M41" s="42"/>
      <c r="N41" s="43"/>
    </row>
    <row r="42" spans="1:14" s="9" customFormat="1" ht="15" customHeight="1" x14ac:dyDescent="0.2">
      <c r="A42" s="39"/>
      <c r="B42" s="39" t="s">
        <v>299</v>
      </c>
      <c r="C42" s="39" t="s">
        <v>300</v>
      </c>
      <c r="D42" s="112" t="s">
        <v>42</v>
      </c>
      <c r="E42" s="112" t="s">
        <v>42</v>
      </c>
      <c r="F42" s="112">
        <v>-2</v>
      </c>
      <c r="G42" s="112">
        <v>161</v>
      </c>
      <c r="H42" s="112">
        <v>-4</v>
      </c>
      <c r="I42" s="112">
        <v>-2</v>
      </c>
      <c r="J42" s="42">
        <v>-1</v>
      </c>
      <c r="K42" s="42">
        <v>-3</v>
      </c>
      <c r="L42" s="42">
        <v>-2</v>
      </c>
      <c r="M42" s="42">
        <v>-1</v>
      </c>
      <c r="N42" s="43">
        <v>-2</v>
      </c>
    </row>
    <row r="43" spans="1:14" s="9" customFormat="1" ht="15" customHeight="1" x14ac:dyDescent="0.2">
      <c r="A43" s="39"/>
      <c r="B43" s="39" t="s">
        <v>301</v>
      </c>
      <c r="C43" s="39" t="s">
        <v>302</v>
      </c>
      <c r="D43" s="112">
        <v>-43</v>
      </c>
      <c r="E43" s="112">
        <v>483</v>
      </c>
      <c r="F43" s="112">
        <v>52</v>
      </c>
      <c r="G43" s="112">
        <v>471</v>
      </c>
      <c r="H43" s="112">
        <v>-734</v>
      </c>
      <c r="I43" s="112">
        <v>649</v>
      </c>
      <c r="J43" s="42">
        <v>237</v>
      </c>
      <c r="K43" s="42">
        <v>400</v>
      </c>
      <c r="L43" s="42">
        <v>-222</v>
      </c>
      <c r="M43" s="42">
        <v>-732</v>
      </c>
      <c r="N43" s="43">
        <v>57</v>
      </c>
    </row>
    <row r="44" spans="1:14" s="9" customFormat="1" ht="15" customHeight="1" x14ac:dyDescent="0.2">
      <c r="A44" s="39"/>
      <c r="B44" s="39" t="s">
        <v>303</v>
      </c>
      <c r="C44" s="39" t="s">
        <v>304</v>
      </c>
      <c r="D44" s="112">
        <v>112</v>
      </c>
      <c r="E44" s="112">
        <v>-53</v>
      </c>
      <c r="F44" s="112">
        <v>-638</v>
      </c>
      <c r="G44" s="112">
        <v>642</v>
      </c>
      <c r="H44" s="112">
        <v>92</v>
      </c>
      <c r="I44" s="112">
        <v>-14</v>
      </c>
      <c r="J44" s="42">
        <v>34</v>
      </c>
      <c r="K44" s="42">
        <v>-46</v>
      </c>
      <c r="L44" s="42">
        <v>77</v>
      </c>
      <c r="M44" s="42">
        <v>-12</v>
      </c>
      <c r="N44" s="43">
        <v>0</v>
      </c>
    </row>
    <row r="45" spans="1:14" s="9" customFormat="1" ht="15" customHeight="1" x14ac:dyDescent="0.2">
      <c r="A45" s="39"/>
      <c r="B45" s="39" t="s">
        <v>305</v>
      </c>
      <c r="C45" s="39" t="s">
        <v>306</v>
      </c>
      <c r="D45" s="112">
        <v>-801</v>
      </c>
      <c r="E45" s="112">
        <v>-11</v>
      </c>
      <c r="F45" s="112">
        <v>294</v>
      </c>
      <c r="G45" s="112">
        <v>-334</v>
      </c>
      <c r="H45" s="112">
        <v>1414</v>
      </c>
      <c r="I45" s="112">
        <v>-781</v>
      </c>
      <c r="J45" s="42">
        <v>-784</v>
      </c>
      <c r="K45" s="42">
        <v>128</v>
      </c>
      <c r="L45" s="42">
        <v>-102</v>
      </c>
      <c r="M45" s="42">
        <v>32</v>
      </c>
      <c r="N45" s="43">
        <v>198</v>
      </c>
    </row>
    <row r="46" spans="1:14" s="9" customFormat="1" ht="15" customHeight="1" x14ac:dyDescent="0.2">
      <c r="A46" s="39"/>
      <c r="B46" s="39" t="s">
        <v>307</v>
      </c>
      <c r="C46" s="39" t="s">
        <v>308</v>
      </c>
      <c r="D46" s="112">
        <v>24</v>
      </c>
      <c r="E46" s="112">
        <v>118</v>
      </c>
      <c r="F46" s="112">
        <v>130</v>
      </c>
      <c r="G46" s="112">
        <v>15</v>
      </c>
      <c r="H46" s="112">
        <v>234</v>
      </c>
      <c r="I46" s="112">
        <v>-26</v>
      </c>
      <c r="J46" s="42">
        <v>182</v>
      </c>
      <c r="K46" s="42">
        <v>143</v>
      </c>
      <c r="L46" s="42">
        <v>210</v>
      </c>
      <c r="M46" s="42">
        <v>142</v>
      </c>
      <c r="N46" s="43">
        <v>358</v>
      </c>
    </row>
    <row r="47" spans="1:14" s="9" customFormat="1" ht="15" customHeight="1" x14ac:dyDescent="0.2">
      <c r="A47" s="39"/>
      <c r="B47" s="39" t="s">
        <v>309</v>
      </c>
      <c r="C47" s="39" t="s">
        <v>310</v>
      </c>
      <c r="D47" s="112">
        <v>-27</v>
      </c>
      <c r="E47" s="112" t="s">
        <v>42</v>
      </c>
      <c r="F47" s="112">
        <v>-22</v>
      </c>
      <c r="G47" s="112">
        <v>-3</v>
      </c>
      <c r="H47" s="112">
        <v>-23</v>
      </c>
      <c r="I47" s="112" t="s">
        <v>140</v>
      </c>
      <c r="J47" s="42" t="s">
        <v>140</v>
      </c>
      <c r="K47" s="42" t="s">
        <v>140</v>
      </c>
      <c r="L47" s="42" t="s">
        <v>42</v>
      </c>
      <c r="M47" s="42" t="s">
        <v>42</v>
      </c>
      <c r="N47" s="42" t="s">
        <v>42</v>
      </c>
    </row>
    <row r="48" spans="1:14" s="9" customFormat="1" ht="15" customHeight="1" x14ac:dyDescent="0.2">
      <c r="A48" s="39"/>
      <c r="B48" s="39" t="s">
        <v>311</v>
      </c>
      <c r="C48" s="39" t="s">
        <v>312</v>
      </c>
      <c r="D48" s="112">
        <v>-354</v>
      </c>
      <c r="E48" s="112">
        <v>-614</v>
      </c>
      <c r="F48" s="112">
        <v>-1004</v>
      </c>
      <c r="G48" s="112">
        <v>-471</v>
      </c>
      <c r="H48" s="112">
        <v>-906</v>
      </c>
      <c r="I48" s="112">
        <v>-355</v>
      </c>
      <c r="J48" s="42">
        <v>-314</v>
      </c>
      <c r="K48" s="42">
        <v>-122</v>
      </c>
      <c r="L48" s="42">
        <v>-253</v>
      </c>
      <c r="M48" s="42">
        <v>14</v>
      </c>
      <c r="N48" s="43">
        <v>-310</v>
      </c>
    </row>
    <row r="49" spans="1:14" s="9" customFormat="1" ht="15" customHeight="1" x14ac:dyDescent="0.2">
      <c r="A49" s="39"/>
      <c r="B49" s="39" t="s">
        <v>313</v>
      </c>
      <c r="C49" s="39" t="s">
        <v>314</v>
      </c>
      <c r="D49" s="112">
        <v>-154</v>
      </c>
      <c r="E49" s="112">
        <v>89</v>
      </c>
      <c r="F49" s="112">
        <v>448</v>
      </c>
      <c r="G49" s="112">
        <v>124</v>
      </c>
      <c r="H49" s="112">
        <v>353</v>
      </c>
      <c r="I49" s="112">
        <v>-191</v>
      </c>
      <c r="J49" s="42">
        <v>-339</v>
      </c>
      <c r="K49" s="42">
        <v>29</v>
      </c>
      <c r="L49" s="42">
        <v>-166</v>
      </c>
      <c r="M49" s="42">
        <v>-5</v>
      </c>
      <c r="N49" s="43">
        <v>172</v>
      </c>
    </row>
    <row r="50" spans="1:14" s="14" customFormat="1" ht="15" customHeight="1" x14ac:dyDescent="0.2">
      <c r="A50" s="18"/>
      <c r="B50" s="373" t="s">
        <v>315</v>
      </c>
      <c r="C50" s="18" t="s">
        <v>316</v>
      </c>
      <c r="D50" s="159">
        <v>4598</v>
      </c>
      <c r="E50" s="159">
        <v>4083</v>
      </c>
      <c r="F50" s="159">
        <v>840</v>
      </c>
      <c r="G50" s="159">
        <v>6049</v>
      </c>
      <c r="H50" s="159">
        <v>6096</v>
      </c>
      <c r="I50" s="159">
        <v>3487</v>
      </c>
      <c r="J50" s="159">
        <v>3664</v>
      </c>
      <c r="K50" s="159">
        <v>4566</v>
      </c>
      <c r="L50" s="159">
        <v>3493</v>
      </c>
      <c r="M50" s="159">
        <v>2446</v>
      </c>
      <c r="N50" s="151">
        <v>2694</v>
      </c>
    </row>
    <row r="51" spans="1:14" s="14" customFormat="1" ht="15" customHeight="1" x14ac:dyDescent="0.2">
      <c r="A51" s="39"/>
      <c r="B51" s="39" t="s">
        <v>317</v>
      </c>
      <c r="C51" s="39" t="s">
        <v>318</v>
      </c>
      <c r="D51" s="31">
        <v>-4</v>
      </c>
      <c r="E51" s="31">
        <v>3</v>
      </c>
      <c r="F51" s="31">
        <v>-2</v>
      </c>
      <c r="G51" s="31">
        <v>-50</v>
      </c>
      <c r="H51" s="31">
        <v>-40</v>
      </c>
      <c r="I51" s="31">
        <v>-3</v>
      </c>
      <c r="J51" s="31">
        <v>14</v>
      </c>
      <c r="K51" s="31">
        <v>6</v>
      </c>
      <c r="L51" s="31">
        <v>4</v>
      </c>
      <c r="M51" s="31">
        <v>23</v>
      </c>
      <c r="N51" s="32">
        <v>36</v>
      </c>
    </row>
    <row r="52" spans="1:14" s="14" customFormat="1" ht="15" customHeight="1" x14ac:dyDescent="0.2">
      <c r="A52" s="39"/>
      <c r="B52" s="39" t="s">
        <v>319</v>
      </c>
      <c r="C52" s="39" t="s">
        <v>320</v>
      </c>
      <c r="D52" s="112" t="s">
        <v>42</v>
      </c>
      <c r="E52" s="112" t="s">
        <v>42</v>
      </c>
      <c r="F52" s="112" t="s">
        <v>42</v>
      </c>
      <c r="G52" s="112">
        <v>-6646</v>
      </c>
      <c r="H52" s="112" t="s">
        <v>140</v>
      </c>
      <c r="I52" s="112" t="s">
        <v>140</v>
      </c>
      <c r="J52" s="112" t="s">
        <v>140</v>
      </c>
      <c r="K52" s="112" t="s">
        <v>140</v>
      </c>
      <c r="L52" s="112" t="s">
        <v>42</v>
      </c>
      <c r="M52" s="112" t="s">
        <v>42</v>
      </c>
      <c r="N52" s="113" t="s">
        <v>42</v>
      </c>
    </row>
    <row r="53" spans="1:14" s="14" customFormat="1" ht="15" customHeight="1" x14ac:dyDescent="0.2">
      <c r="A53" s="39"/>
      <c r="B53" s="39" t="s">
        <v>321</v>
      </c>
      <c r="C53" s="39" t="s">
        <v>322</v>
      </c>
      <c r="D53" s="112" t="s">
        <v>42</v>
      </c>
      <c r="E53" s="112" t="s">
        <v>42</v>
      </c>
      <c r="F53" s="112" t="s">
        <v>42</v>
      </c>
      <c r="G53" s="112">
        <v>-483</v>
      </c>
      <c r="H53" s="112" t="s">
        <v>140</v>
      </c>
      <c r="I53" s="112" t="s">
        <v>140</v>
      </c>
      <c r="J53" s="112" t="s">
        <v>140</v>
      </c>
      <c r="K53" s="112" t="s">
        <v>140</v>
      </c>
      <c r="L53" s="112" t="s">
        <v>42</v>
      </c>
      <c r="M53" s="112" t="s">
        <v>42</v>
      </c>
      <c r="N53" s="113" t="s">
        <v>42</v>
      </c>
    </row>
    <row r="54" spans="1:14" s="14" customFormat="1" ht="15" customHeight="1" x14ac:dyDescent="0.2">
      <c r="A54" s="39"/>
      <c r="B54" s="39" t="s">
        <v>323</v>
      </c>
      <c r="C54" s="368" t="s">
        <v>324</v>
      </c>
      <c r="D54" s="112" t="s">
        <v>42</v>
      </c>
      <c r="E54" s="112" t="s">
        <v>42</v>
      </c>
      <c r="F54" s="112" t="s">
        <v>42</v>
      </c>
      <c r="G54" s="112" t="s">
        <v>42</v>
      </c>
      <c r="H54" s="112">
        <v>-151</v>
      </c>
      <c r="I54" s="112" t="s">
        <v>140</v>
      </c>
      <c r="J54" s="112" t="s">
        <v>140</v>
      </c>
      <c r="K54" s="112" t="s">
        <v>140</v>
      </c>
      <c r="L54" s="112" t="s">
        <v>42</v>
      </c>
      <c r="M54" s="112" t="s">
        <v>42</v>
      </c>
      <c r="N54" s="113" t="s">
        <v>42</v>
      </c>
    </row>
    <row r="55" spans="1:14" s="14" customFormat="1" ht="15" customHeight="1" x14ac:dyDescent="0.2">
      <c r="A55" s="39"/>
      <c r="B55" s="39" t="s">
        <v>325</v>
      </c>
      <c r="C55" s="368" t="s">
        <v>326</v>
      </c>
      <c r="D55" s="112" t="s">
        <v>42</v>
      </c>
      <c r="E55" s="112" t="s">
        <v>42</v>
      </c>
      <c r="F55" s="112" t="s">
        <v>42</v>
      </c>
      <c r="G55" s="112" t="s">
        <v>42</v>
      </c>
      <c r="H55" s="112" t="s">
        <v>42</v>
      </c>
      <c r="I55" s="112" t="s">
        <v>140</v>
      </c>
      <c r="J55" s="113" t="s">
        <v>140</v>
      </c>
      <c r="K55" s="112" t="s">
        <v>140</v>
      </c>
      <c r="L55" s="112" t="s">
        <v>42</v>
      </c>
      <c r="M55" s="112" t="s">
        <v>42</v>
      </c>
      <c r="N55" s="113" t="s">
        <v>42</v>
      </c>
    </row>
    <row r="56" spans="1:14" s="14" customFormat="1" ht="15" customHeight="1" x14ac:dyDescent="0.2">
      <c r="A56" s="39"/>
      <c r="B56" s="39" t="s">
        <v>327</v>
      </c>
      <c r="C56" s="39" t="s">
        <v>328</v>
      </c>
      <c r="D56" s="48">
        <v>-258</v>
      </c>
      <c r="E56" s="48">
        <v>-1870</v>
      </c>
      <c r="F56" s="48">
        <v>-386</v>
      </c>
      <c r="G56" s="48">
        <v>-262</v>
      </c>
      <c r="H56" s="48">
        <v>-140</v>
      </c>
      <c r="I56" s="48">
        <v>-791</v>
      </c>
      <c r="J56" s="48">
        <v>-255</v>
      </c>
      <c r="K56" s="48">
        <v>-479</v>
      </c>
      <c r="L56" s="48">
        <v>-261</v>
      </c>
      <c r="M56" s="48">
        <v>-265</v>
      </c>
      <c r="N56" s="49">
        <v>-449</v>
      </c>
    </row>
    <row r="57" spans="1:14" ht="15" customHeight="1" x14ac:dyDescent="0.2">
      <c r="A57" s="475" t="s">
        <v>329</v>
      </c>
      <c r="B57" s="475"/>
      <c r="C57" s="92" t="s">
        <v>234</v>
      </c>
      <c r="D57" s="374">
        <v>4335</v>
      </c>
      <c r="E57" s="374">
        <v>2216</v>
      </c>
      <c r="F57" s="374">
        <v>452</v>
      </c>
      <c r="G57" s="374">
        <v>-1394</v>
      </c>
      <c r="H57" s="374">
        <v>5764</v>
      </c>
      <c r="I57" s="374">
        <v>2692</v>
      </c>
      <c r="J57" s="374">
        <v>3423</v>
      </c>
      <c r="K57" s="374">
        <v>4094</v>
      </c>
      <c r="L57" s="374">
        <v>3236</v>
      </c>
      <c r="M57" s="374">
        <v>2203</v>
      </c>
      <c r="N57" s="375">
        <v>2280</v>
      </c>
    </row>
    <row r="58" spans="1:14" ht="15" hidden="1" customHeight="1" x14ac:dyDescent="0.2">
      <c r="A58" s="38"/>
      <c r="B58" s="236" t="s">
        <v>65</v>
      </c>
    </row>
    <row r="59" spans="1:14" ht="15" customHeight="1" x14ac:dyDescent="0.2"/>
    <row r="60" spans="1:14" ht="15" customHeight="1" x14ac:dyDescent="0.2"/>
    <row r="68" spans="18:18" x14ac:dyDescent="0.2">
      <c r="R68" s="22"/>
    </row>
  </sheetData>
  <mergeCells count="2">
    <mergeCell ref="A8:B8"/>
    <mergeCell ref="A57:B57"/>
  </mergeCells>
  <phoneticPr fontId="2"/>
  <pageMargins left="0.51181102362204722" right="0.31496062992125984" top="0.98425196850393704" bottom="0.51181102362204722" header="0.51181102362204722" footer="0.51181102362204722"/>
  <pageSetup paperSize="9" scale="6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  <pageSetUpPr fitToPage="1"/>
  </sheetPr>
  <dimension ref="A1:R53"/>
  <sheetViews>
    <sheetView showGridLines="0" view="pageBreakPreview" zoomScale="98" zoomScaleNormal="100" zoomScaleSheetLayoutView="98" workbookViewId="0">
      <pane xSplit="3" topLeftCell="E1" activePane="topRight" state="frozen"/>
      <selection activeCell="P29" sqref="P29"/>
      <selection pane="topRight" activeCell="P29" sqref="P29"/>
    </sheetView>
  </sheetViews>
  <sheetFormatPr defaultColWidth="9" defaultRowHeight="13.2" x14ac:dyDescent="0.2"/>
  <cols>
    <col min="1" max="1" width="1" style="38" customWidth="1"/>
    <col min="2" max="2" width="18.88671875" style="38" customWidth="1"/>
    <col min="3" max="3" width="33" style="38" customWidth="1"/>
    <col min="4" max="4" width="10.6640625" style="5" hidden="1" customWidth="1"/>
    <col min="5" max="11" width="10.6640625" style="5" customWidth="1"/>
    <col min="12" max="14" width="8.33203125" style="5" bestFit="1" customWidth="1"/>
    <col min="15" max="16384" width="9" style="5"/>
  </cols>
  <sheetData>
    <row r="1" spans="1:14" ht="13.5" customHeight="1" x14ac:dyDescent="0.2"/>
    <row r="2" spans="1:14" ht="22.5" customHeight="1" x14ac:dyDescent="0.2">
      <c r="A2" s="440"/>
      <c r="B2" s="441"/>
      <c r="C2" s="442"/>
      <c r="D2" s="418"/>
      <c r="E2" s="418"/>
      <c r="F2" s="418"/>
      <c r="G2" s="418"/>
      <c r="H2" s="418"/>
      <c r="I2" s="418"/>
      <c r="J2" s="443"/>
      <c r="K2" s="443"/>
      <c r="L2" s="418"/>
      <c r="M2" s="418"/>
      <c r="N2" s="418"/>
    </row>
    <row r="3" spans="1:14" ht="22.5" customHeight="1" x14ac:dyDescent="0.2">
      <c r="A3" s="376"/>
      <c r="B3" s="377"/>
      <c r="C3" s="236"/>
      <c r="D3" s="295"/>
      <c r="E3" s="295"/>
      <c r="F3" s="47"/>
      <c r="G3" s="47"/>
      <c r="H3" s="47"/>
      <c r="I3" s="47"/>
      <c r="J3" s="47"/>
      <c r="K3" s="47"/>
    </row>
    <row r="4" spans="1:14" s="9" customFormat="1" ht="9.6" x14ac:dyDescent="0.2">
      <c r="A4" s="39"/>
      <c r="B4" s="39"/>
      <c r="C4" s="39"/>
      <c r="D4" s="23"/>
      <c r="E4" s="23"/>
      <c r="F4" s="23"/>
      <c r="G4" s="23"/>
      <c r="I4" s="23"/>
      <c r="J4" s="23"/>
      <c r="L4" s="23"/>
      <c r="M4" s="23"/>
      <c r="N4" s="23" t="s">
        <v>3</v>
      </c>
    </row>
    <row r="5" spans="1:14" s="9" customFormat="1" ht="9.6" x14ac:dyDescent="0.2">
      <c r="A5" s="39"/>
      <c r="B5" s="39"/>
      <c r="C5" s="39"/>
      <c r="D5" s="222" t="s">
        <v>596</v>
      </c>
      <c r="E5" s="222" t="s">
        <v>597</v>
      </c>
      <c r="F5" s="222" t="s">
        <v>638</v>
      </c>
      <c r="G5" s="222" t="s">
        <v>639</v>
      </c>
      <c r="H5" s="222" t="s">
        <v>640</v>
      </c>
      <c r="I5" s="222" t="s">
        <v>641</v>
      </c>
      <c r="J5" s="222" t="s">
        <v>642</v>
      </c>
      <c r="K5" s="222" t="s">
        <v>643</v>
      </c>
      <c r="L5" s="222" t="s">
        <v>644</v>
      </c>
      <c r="M5" s="222" t="s">
        <v>645</v>
      </c>
      <c r="N5" s="458" t="s">
        <v>649</v>
      </c>
    </row>
    <row r="6" spans="1:14" s="9" customFormat="1" ht="9.6" x14ac:dyDescent="0.2">
      <c r="A6" s="39"/>
      <c r="B6" s="39"/>
      <c r="C6" s="39"/>
      <c r="D6" s="379" t="s">
        <v>612</v>
      </c>
      <c r="E6" s="379" t="s">
        <v>627</v>
      </c>
      <c r="F6" s="379" t="s">
        <v>628</v>
      </c>
      <c r="G6" s="379" t="s">
        <v>629</v>
      </c>
      <c r="H6" s="379" t="s">
        <v>630</v>
      </c>
      <c r="I6" s="379" t="s">
        <v>631</v>
      </c>
      <c r="J6" s="379" t="s">
        <v>632</v>
      </c>
      <c r="K6" s="379" t="s">
        <v>633</v>
      </c>
      <c r="L6" s="379" t="s">
        <v>635</v>
      </c>
      <c r="M6" s="379" t="s">
        <v>634</v>
      </c>
      <c r="N6" s="380" t="s">
        <v>655</v>
      </c>
    </row>
    <row r="7" spans="1:14" s="9" customFormat="1" ht="15" customHeight="1" x14ac:dyDescent="0.2">
      <c r="A7" s="474" t="s">
        <v>330</v>
      </c>
      <c r="B7" s="474"/>
      <c r="C7" s="365" t="s">
        <v>331</v>
      </c>
      <c r="D7" s="366"/>
      <c r="E7" s="366"/>
      <c r="F7" s="366"/>
      <c r="G7" s="366"/>
      <c r="H7" s="366"/>
      <c r="I7" s="366"/>
      <c r="J7" s="366"/>
      <c r="K7" s="366"/>
      <c r="L7" s="366"/>
      <c r="M7" s="366"/>
      <c r="N7" s="367"/>
    </row>
    <row r="8" spans="1:14" s="9" customFormat="1" ht="15" customHeight="1" x14ac:dyDescent="0.2">
      <c r="A8" s="39"/>
      <c r="B8" s="39" t="s">
        <v>332</v>
      </c>
      <c r="C8" s="39" t="s">
        <v>333</v>
      </c>
      <c r="D8" s="40">
        <v>-100</v>
      </c>
      <c r="E8" s="40">
        <v>100</v>
      </c>
      <c r="F8" s="40" t="s">
        <v>42</v>
      </c>
      <c r="G8" s="40" t="s">
        <v>42</v>
      </c>
      <c r="H8" s="40" t="s">
        <v>42</v>
      </c>
      <c r="I8" s="40" t="s">
        <v>42</v>
      </c>
      <c r="J8" s="40" t="s">
        <v>42</v>
      </c>
      <c r="K8" s="40" t="s">
        <v>42</v>
      </c>
      <c r="L8" s="40" t="s">
        <v>42</v>
      </c>
      <c r="M8" s="40" t="s">
        <v>42</v>
      </c>
      <c r="N8" s="41">
        <v>-442</v>
      </c>
    </row>
    <row r="9" spans="1:14" s="9" customFormat="1" ht="15" customHeight="1" x14ac:dyDescent="0.2">
      <c r="A9" s="39"/>
      <c r="B9" s="39" t="s">
        <v>334</v>
      </c>
      <c r="C9" s="39" t="s">
        <v>335</v>
      </c>
      <c r="D9" s="40">
        <v>-400</v>
      </c>
      <c r="E9" s="40">
        <v>-1400</v>
      </c>
      <c r="F9" s="40">
        <v>-500</v>
      </c>
      <c r="G9" s="40" t="s">
        <v>42</v>
      </c>
      <c r="H9" s="40" t="s">
        <v>42</v>
      </c>
      <c r="I9" s="40">
        <v>-220</v>
      </c>
      <c r="J9" s="40">
        <v>-212</v>
      </c>
      <c r="K9" s="40" t="s">
        <v>42</v>
      </c>
      <c r="L9" s="40" t="s">
        <v>42</v>
      </c>
      <c r="M9" s="40" t="s">
        <v>42</v>
      </c>
      <c r="N9" s="41" t="s">
        <v>42</v>
      </c>
    </row>
    <row r="10" spans="1:14" s="9" customFormat="1" ht="15" customHeight="1" x14ac:dyDescent="0.2">
      <c r="A10" s="39"/>
      <c r="B10" s="39" t="s">
        <v>336</v>
      </c>
      <c r="C10" s="39" t="s">
        <v>337</v>
      </c>
      <c r="D10" s="112">
        <v>852</v>
      </c>
      <c r="E10" s="112">
        <v>1300</v>
      </c>
      <c r="F10" s="112">
        <v>900</v>
      </c>
      <c r="G10" s="112">
        <v>100</v>
      </c>
      <c r="H10" s="40" t="s">
        <v>42</v>
      </c>
      <c r="I10" s="40">
        <v>100</v>
      </c>
      <c r="J10" s="40">
        <v>439</v>
      </c>
      <c r="K10" s="40" t="s">
        <v>42</v>
      </c>
      <c r="L10" s="40" t="s">
        <v>42</v>
      </c>
      <c r="M10" s="40" t="s">
        <v>42</v>
      </c>
      <c r="N10" s="41" t="s">
        <v>42</v>
      </c>
    </row>
    <row r="11" spans="1:14" s="9" customFormat="1" ht="15" customHeight="1" x14ac:dyDescent="0.2">
      <c r="A11" s="39"/>
      <c r="B11" s="39" t="s">
        <v>338</v>
      </c>
      <c r="C11" s="39" t="s">
        <v>339</v>
      </c>
      <c r="D11" s="112">
        <v>-718</v>
      </c>
      <c r="E11" s="112">
        <v>-218</v>
      </c>
      <c r="F11" s="112">
        <v>-5</v>
      </c>
      <c r="G11" s="112" t="s">
        <v>42</v>
      </c>
      <c r="H11" s="40" t="s">
        <v>42</v>
      </c>
      <c r="I11" s="40" t="s">
        <v>42</v>
      </c>
      <c r="J11" s="40" t="s">
        <v>42</v>
      </c>
      <c r="K11" s="40" t="s">
        <v>42</v>
      </c>
      <c r="L11" s="40" t="s">
        <v>42</v>
      </c>
      <c r="M11" s="40" t="s">
        <v>42</v>
      </c>
      <c r="N11" s="41" t="s">
        <v>42</v>
      </c>
    </row>
    <row r="12" spans="1:14" s="9" customFormat="1" ht="15" customHeight="1" x14ac:dyDescent="0.2">
      <c r="A12" s="39"/>
      <c r="B12" s="39" t="s">
        <v>340</v>
      </c>
      <c r="C12" s="368" t="s">
        <v>341</v>
      </c>
      <c r="D12" s="112" t="s">
        <v>42</v>
      </c>
      <c r="E12" s="40">
        <v>6</v>
      </c>
      <c r="F12" s="40">
        <v>459</v>
      </c>
      <c r="G12" s="40" t="s">
        <v>42</v>
      </c>
      <c r="H12" s="40" t="s">
        <v>42</v>
      </c>
      <c r="I12" s="40">
        <v>23</v>
      </c>
      <c r="J12" s="40">
        <v>136</v>
      </c>
      <c r="K12" s="40" t="s">
        <v>42</v>
      </c>
      <c r="L12" s="40" t="s">
        <v>42</v>
      </c>
      <c r="M12" s="40" t="s">
        <v>42</v>
      </c>
      <c r="N12" s="41" t="s">
        <v>42</v>
      </c>
    </row>
    <row r="13" spans="1:14" s="9" customFormat="1" ht="15" customHeight="1" x14ac:dyDescent="0.2">
      <c r="A13" s="39"/>
      <c r="B13" s="39" t="s">
        <v>342</v>
      </c>
      <c r="C13" s="368" t="s">
        <v>343</v>
      </c>
      <c r="D13" s="40">
        <v>300</v>
      </c>
      <c r="E13" s="40">
        <v>300</v>
      </c>
      <c r="F13" s="40" t="s">
        <v>42</v>
      </c>
      <c r="G13" s="40" t="s">
        <v>42</v>
      </c>
      <c r="H13" s="40" t="s">
        <v>42</v>
      </c>
      <c r="I13" s="40" t="s">
        <v>42</v>
      </c>
      <c r="J13" s="40" t="s">
        <v>42</v>
      </c>
      <c r="K13" s="40" t="s">
        <v>42</v>
      </c>
      <c r="L13" s="40" t="s">
        <v>42</v>
      </c>
      <c r="M13" s="40" t="s">
        <v>42</v>
      </c>
      <c r="N13" s="41" t="s">
        <v>42</v>
      </c>
    </row>
    <row r="14" spans="1:14" s="9" customFormat="1" ht="15" customHeight="1" x14ac:dyDescent="0.2">
      <c r="A14" s="39"/>
      <c r="B14" s="39" t="s">
        <v>344</v>
      </c>
      <c r="C14" s="368" t="s">
        <v>345</v>
      </c>
      <c r="D14" s="40" t="s">
        <v>42</v>
      </c>
      <c r="E14" s="40" t="s">
        <v>42</v>
      </c>
      <c r="F14" s="40">
        <v>-167</v>
      </c>
      <c r="G14" s="40" t="s">
        <v>42</v>
      </c>
      <c r="H14" s="40" t="s">
        <v>42</v>
      </c>
      <c r="I14" s="40" t="s">
        <v>42</v>
      </c>
      <c r="J14" s="40" t="s">
        <v>42</v>
      </c>
      <c r="K14" s="40" t="s">
        <v>42</v>
      </c>
      <c r="L14" s="40" t="s">
        <v>42</v>
      </c>
      <c r="M14" s="40" t="s">
        <v>42</v>
      </c>
      <c r="N14" s="41" t="s">
        <v>42</v>
      </c>
    </row>
    <row r="15" spans="1:14" s="9" customFormat="1" ht="15" customHeight="1" x14ac:dyDescent="0.2">
      <c r="A15" s="39"/>
      <c r="B15" s="39" t="s">
        <v>346</v>
      </c>
      <c r="C15" s="368" t="s">
        <v>347</v>
      </c>
      <c r="D15" s="40" t="s">
        <v>42</v>
      </c>
      <c r="E15" s="40" t="s">
        <v>42</v>
      </c>
      <c r="F15" s="40" t="s">
        <v>42</v>
      </c>
      <c r="G15" s="40" t="s">
        <v>42</v>
      </c>
      <c r="H15" s="40">
        <v>1973</v>
      </c>
      <c r="I15" s="40" t="s">
        <v>42</v>
      </c>
      <c r="J15" s="40" t="s">
        <v>42</v>
      </c>
      <c r="K15" s="40" t="s">
        <v>42</v>
      </c>
      <c r="L15" s="40" t="s">
        <v>42</v>
      </c>
      <c r="M15" s="40" t="s">
        <v>42</v>
      </c>
      <c r="N15" s="41" t="s">
        <v>42</v>
      </c>
    </row>
    <row r="16" spans="1:14" s="9" customFormat="1" ht="15" customHeight="1" x14ac:dyDescent="0.2">
      <c r="A16" s="39"/>
      <c r="B16" s="39" t="s">
        <v>348</v>
      </c>
      <c r="C16" s="368" t="s">
        <v>349</v>
      </c>
      <c r="D16" s="112">
        <v>-1316</v>
      </c>
      <c r="E16" s="112">
        <v>-3086</v>
      </c>
      <c r="F16" s="112">
        <v>-4262</v>
      </c>
      <c r="G16" s="112">
        <v>-660</v>
      </c>
      <c r="H16" s="112">
        <v>-1138</v>
      </c>
      <c r="I16" s="112">
        <v>-449</v>
      </c>
      <c r="J16" s="112">
        <v>-1741</v>
      </c>
      <c r="K16" s="112">
        <v>-332</v>
      </c>
      <c r="L16" s="112">
        <v>-886</v>
      </c>
      <c r="M16" s="112">
        <v>-587</v>
      </c>
      <c r="N16" s="113">
        <v>-324</v>
      </c>
    </row>
    <row r="17" spans="1:14" s="9" customFormat="1" ht="15" customHeight="1" x14ac:dyDescent="0.2">
      <c r="A17" s="39"/>
      <c r="B17" s="39" t="s">
        <v>350</v>
      </c>
      <c r="C17" s="368" t="s">
        <v>351</v>
      </c>
      <c r="D17" s="40" t="s">
        <v>42</v>
      </c>
      <c r="E17" s="40" t="s">
        <v>42</v>
      </c>
      <c r="F17" s="40" t="s">
        <v>42</v>
      </c>
      <c r="G17" s="40" t="s">
        <v>42</v>
      </c>
      <c r="H17" s="40" t="s">
        <v>42</v>
      </c>
      <c r="I17" s="40" t="s">
        <v>42</v>
      </c>
      <c r="J17" s="40" t="s">
        <v>42</v>
      </c>
      <c r="K17" s="40" t="s">
        <v>42</v>
      </c>
      <c r="L17" s="40" t="s">
        <v>42</v>
      </c>
      <c r="M17" s="40" t="s">
        <v>42</v>
      </c>
      <c r="N17" s="41" t="s">
        <v>42</v>
      </c>
    </row>
    <row r="18" spans="1:14" s="9" customFormat="1" ht="15" customHeight="1" x14ac:dyDescent="0.2">
      <c r="A18" s="39"/>
      <c r="B18" s="39" t="s">
        <v>352</v>
      </c>
      <c r="C18" s="368" t="s">
        <v>353</v>
      </c>
      <c r="D18" s="40" t="s">
        <v>42</v>
      </c>
      <c r="E18" s="40" t="s">
        <v>42</v>
      </c>
      <c r="F18" s="40" t="s">
        <v>42</v>
      </c>
      <c r="G18" s="40" t="s">
        <v>42</v>
      </c>
      <c r="H18" s="40" t="s">
        <v>42</v>
      </c>
      <c r="I18" s="40" t="s">
        <v>42</v>
      </c>
      <c r="J18" s="40" t="s">
        <v>42</v>
      </c>
      <c r="K18" s="40" t="s">
        <v>42</v>
      </c>
      <c r="L18" s="40" t="s">
        <v>42</v>
      </c>
      <c r="M18" s="40" t="s">
        <v>42</v>
      </c>
      <c r="N18" s="41" t="s">
        <v>42</v>
      </c>
    </row>
    <row r="19" spans="1:14" s="9" customFormat="1" ht="15" customHeight="1" x14ac:dyDescent="0.2">
      <c r="A19" s="39"/>
      <c r="B19" s="39" t="s">
        <v>354</v>
      </c>
      <c r="C19" s="368" t="s">
        <v>355</v>
      </c>
      <c r="D19" s="112">
        <v>10</v>
      </c>
      <c r="E19" s="112">
        <v>1</v>
      </c>
      <c r="F19" s="112">
        <v>0</v>
      </c>
      <c r="G19" s="112">
        <v>49</v>
      </c>
      <c r="H19" s="112">
        <v>0</v>
      </c>
      <c r="I19" s="112">
        <v>0</v>
      </c>
      <c r="J19" s="112">
        <v>0</v>
      </c>
      <c r="K19" s="40">
        <v>0</v>
      </c>
      <c r="L19" s="40">
        <v>0</v>
      </c>
      <c r="M19" s="40">
        <v>2</v>
      </c>
      <c r="N19" s="41" t="s">
        <v>42</v>
      </c>
    </row>
    <row r="20" spans="1:14" s="9" customFormat="1" ht="15" customHeight="1" x14ac:dyDescent="0.2">
      <c r="A20" s="39"/>
      <c r="B20" s="39" t="s">
        <v>356</v>
      </c>
      <c r="C20" s="368" t="s">
        <v>357</v>
      </c>
      <c r="D20" s="40" t="s">
        <v>42</v>
      </c>
      <c r="E20" s="40" t="s">
        <v>42</v>
      </c>
      <c r="F20" s="40" t="s">
        <v>42</v>
      </c>
      <c r="G20" s="40" t="s">
        <v>42</v>
      </c>
      <c r="H20" s="40" t="s">
        <v>42</v>
      </c>
      <c r="I20" s="40" t="s">
        <v>42</v>
      </c>
      <c r="J20" s="40" t="s">
        <v>42</v>
      </c>
      <c r="K20" s="40" t="s">
        <v>42</v>
      </c>
      <c r="L20" s="40" t="s">
        <v>42</v>
      </c>
      <c r="M20" s="40" t="s">
        <v>42</v>
      </c>
      <c r="N20" s="41" t="s">
        <v>42</v>
      </c>
    </row>
    <row r="21" spans="1:14" s="9" customFormat="1" ht="15" customHeight="1" x14ac:dyDescent="0.2">
      <c r="A21" s="39"/>
      <c r="B21" s="39" t="s">
        <v>358</v>
      </c>
      <c r="C21" s="368" t="s">
        <v>359</v>
      </c>
      <c r="D21" s="112">
        <v>-4</v>
      </c>
      <c r="E21" s="112">
        <v>-74</v>
      </c>
      <c r="F21" s="112">
        <v>-60</v>
      </c>
      <c r="G21" s="112">
        <v>-8</v>
      </c>
      <c r="H21" s="112">
        <v>-706</v>
      </c>
      <c r="I21" s="112">
        <v>-2</v>
      </c>
      <c r="J21" s="112">
        <v>-3</v>
      </c>
      <c r="K21" s="385">
        <v>0</v>
      </c>
      <c r="L21" s="385">
        <v>0</v>
      </c>
      <c r="M21" s="112">
        <v>-6</v>
      </c>
      <c r="N21" s="113">
        <v>-1</v>
      </c>
    </row>
    <row r="22" spans="1:14" s="9" customFormat="1" ht="15" customHeight="1" x14ac:dyDescent="0.2">
      <c r="A22" s="39"/>
      <c r="B22" s="39" t="s">
        <v>360</v>
      </c>
      <c r="C22" s="39" t="s">
        <v>361</v>
      </c>
      <c r="D22" s="42">
        <v>227</v>
      </c>
      <c r="E22" s="42">
        <v>18</v>
      </c>
      <c r="F22" s="42">
        <v>6</v>
      </c>
      <c r="G22" s="42">
        <v>36</v>
      </c>
      <c r="H22" s="42">
        <v>423</v>
      </c>
      <c r="I22" s="42">
        <v>186</v>
      </c>
      <c r="J22" s="42">
        <v>2</v>
      </c>
      <c r="K22" s="42">
        <v>2</v>
      </c>
      <c r="L22" s="42">
        <v>9</v>
      </c>
      <c r="M22" s="42">
        <v>10</v>
      </c>
      <c r="N22" s="43">
        <v>2</v>
      </c>
    </row>
    <row r="23" spans="1:14" s="9" customFormat="1" ht="15" customHeight="1" x14ac:dyDescent="0.2">
      <c r="A23" s="39"/>
      <c r="B23" s="39" t="s">
        <v>362</v>
      </c>
      <c r="C23" s="39" t="s">
        <v>363</v>
      </c>
      <c r="D23" s="40">
        <v>-108</v>
      </c>
      <c r="E23" s="40">
        <v>-104</v>
      </c>
      <c r="F23" s="40" t="s">
        <v>42</v>
      </c>
      <c r="G23" s="40">
        <v>-320</v>
      </c>
      <c r="H23" s="40">
        <v>-127</v>
      </c>
      <c r="I23" s="40">
        <v>-26</v>
      </c>
      <c r="J23" s="40">
        <v>-94</v>
      </c>
      <c r="K23" s="40" t="s">
        <v>42</v>
      </c>
      <c r="L23" s="40" t="s">
        <v>42</v>
      </c>
      <c r="M23" s="40" t="s">
        <v>42</v>
      </c>
      <c r="N23" s="41" t="s">
        <v>42</v>
      </c>
    </row>
    <row r="24" spans="1:14" s="9" customFormat="1" ht="15" customHeight="1" x14ac:dyDescent="0.2">
      <c r="A24" s="39"/>
      <c r="B24" s="39" t="s">
        <v>364</v>
      </c>
      <c r="C24" s="39" t="s">
        <v>365</v>
      </c>
      <c r="D24" s="40" t="s">
        <v>42</v>
      </c>
      <c r="E24" s="40">
        <v>7</v>
      </c>
      <c r="F24" s="40">
        <v>3</v>
      </c>
      <c r="G24" s="40">
        <v>2</v>
      </c>
      <c r="H24" s="40">
        <v>27</v>
      </c>
      <c r="I24" s="40">
        <v>24</v>
      </c>
      <c r="J24" s="40">
        <v>45</v>
      </c>
      <c r="K24" s="40">
        <v>24</v>
      </c>
      <c r="L24" s="40">
        <v>12</v>
      </c>
      <c r="M24" s="40">
        <v>16</v>
      </c>
      <c r="N24" s="41">
        <v>6</v>
      </c>
    </row>
    <row r="25" spans="1:14" s="9" customFormat="1" ht="15" customHeight="1" x14ac:dyDescent="0.2">
      <c r="A25" s="475" t="s">
        <v>330</v>
      </c>
      <c r="B25" s="475"/>
      <c r="C25" s="92" t="s">
        <v>331</v>
      </c>
      <c r="D25" s="160">
        <v>-1256</v>
      </c>
      <c r="E25" s="160">
        <v>-3149</v>
      </c>
      <c r="F25" s="160">
        <v>-3625</v>
      </c>
      <c r="G25" s="160">
        <v>-800</v>
      </c>
      <c r="H25" s="160">
        <v>453</v>
      </c>
      <c r="I25" s="160">
        <v>-365</v>
      </c>
      <c r="J25" s="160">
        <v>-1428</v>
      </c>
      <c r="K25" s="160">
        <v>-306</v>
      </c>
      <c r="L25" s="160">
        <v>-865</v>
      </c>
      <c r="M25" s="160">
        <v>-565</v>
      </c>
      <c r="N25" s="152">
        <v>-759</v>
      </c>
    </row>
    <row r="26" spans="1:14" s="9" customFormat="1" ht="15" customHeight="1" x14ac:dyDescent="0.2">
      <c r="A26" s="478" t="s">
        <v>366</v>
      </c>
      <c r="B26" s="478"/>
      <c r="C26" s="39" t="s">
        <v>367</v>
      </c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3"/>
    </row>
    <row r="27" spans="1:14" s="9" customFormat="1" ht="15" customHeight="1" x14ac:dyDescent="0.2">
      <c r="A27" s="378"/>
      <c r="B27" s="39" t="s">
        <v>368</v>
      </c>
      <c r="C27" s="39" t="s">
        <v>369</v>
      </c>
      <c r="D27" s="40" t="s">
        <v>42</v>
      </c>
      <c r="E27" s="40" t="s">
        <v>42</v>
      </c>
      <c r="F27" s="40">
        <v>28</v>
      </c>
      <c r="G27" s="42" t="s">
        <v>42</v>
      </c>
      <c r="H27" s="40">
        <v>1000</v>
      </c>
      <c r="I27" s="40" t="s">
        <v>42</v>
      </c>
      <c r="J27" s="40" t="s">
        <v>42</v>
      </c>
      <c r="K27" s="40" t="s">
        <v>42</v>
      </c>
      <c r="L27" s="40" t="s">
        <v>42</v>
      </c>
      <c r="M27" s="40" t="s">
        <v>42</v>
      </c>
      <c r="N27" s="41" t="s">
        <v>42</v>
      </c>
    </row>
    <row r="28" spans="1:14" s="9" customFormat="1" ht="15" customHeight="1" x14ac:dyDescent="0.2">
      <c r="A28" s="378"/>
      <c r="B28" s="39" t="s">
        <v>370</v>
      </c>
      <c r="C28" s="39" t="s">
        <v>371</v>
      </c>
      <c r="D28" s="40" t="s">
        <v>42</v>
      </c>
      <c r="E28" s="40" t="s">
        <v>42</v>
      </c>
      <c r="F28" s="40" t="s">
        <v>42</v>
      </c>
      <c r="G28" s="40">
        <v>-28</v>
      </c>
      <c r="H28" s="40">
        <v>-1000</v>
      </c>
      <c r="I28" s="40" t="s">
        <v>42</v>
      </c>
      <c r="J28" s="40" t="s">
        <v>42</v>
      </c>
      <c r="K28" s="40" t="s">
        <v>42</v>
      </c>
      <c r="L28" s="40" t="s">
        <v>42</v>
      </c>
      <c r="M28" s="40" t="s">
        <v>42</v>
      </c>
      <c r="N28" s="41" t="s">
        <v>42</v>
      </c>
    </row>
    <row r="29" spans="1:14" s="9" customFormat="1" ht="15" customHeight="1" x14ac:dyDescent="0.2">
      <c r="A29" s="378"/>
      <c r="B29" s="39" t="s">
        <v>372</v>
      </c>
      <c r="C29" s="39" t="s">
        <v>373</v>
      </c>
      <c r="D29" s="40" t="s">
        <v>42</v>
      </c>
      <c r="E29" s="40" t="s">
        <v>42</v>
      </c>
      <c r="F29" s="40" t="s">
        <v>42</v>
      </c>
      <c r="G29" s="40">
        <v>7000</v>
      </c>
      <c r="H29" s="40" t="s">
        <v>42</v>
      </c>
      <c r="I29" s="40" t="s">
        <v>42</v>
      </c>
      <c r="J29" s="40" t="s">
        <v>42</v>
      </c>
      <c r="K29" s="40" t="s">
        <v>42</v>
      </c>
      <c r="L29" s="40" t="s">
        <v>42</v>
      </c>
      <c r="M29" s="40" t="s">
        <v>42</v>
      </c>
      <c r="N29" s="41" t="s">
        <v>42</v>
      </c>
    </row>
    <row r="30" spans="1:14" s="9" customFormat="1" ht="15" customHeight="1" x14ac:dyDescent="0.2">
      <c r="A30" s="378"/>
      <c r="B30" s="39" t="s">
        <v>374</v>
      </c>
      <c r="C30" s="39" t="s">
        <v>375</v>
      </c>
      <c r="D30" s="40" t="s">
        <v>42</v>
      </c>
      <c r="E30" s="40" t="s">
        <v>42</v>
      </c>
      <c r="F30" s="40" t="s">
        <v>42</v>
      </c>
      <c r="G30" s="40">
        <v>-700</v>
      </c>
      <c r="H30" s="40">
        <v>-6300</v>
      </c>
      <c r="I30" s="40" t="s">
        <v>42</v>
      </c>
      <c r="J30" s="40" t="s">
        <v>42</v>
      </c>
      <c r="K30" s="40" t="s">
        <v>42</v>
      </c>
      <c r="L30" s="40" t="s">
        <v>42</v>
      </c>
      <c r="M30" s="40" t="s">
        <v>42</v>
      </c>
      <c r="N30" s="41" t="s">
        <v>42</v>
      </c>
    </row>
    <row r="31" spans="1:14" s="9" customFormat="1" ht="15" customHeight="1" x14ac:dyDescent="0.2">
      <c r="A31" s="378"/>
      <c r="B31" s="39" t="s">
        <v>376</v>
      </c>
      <c r="C31" s="39" t="s">
        <v>377</v>
      </c>
      <c r="D31" s="40" t="s">
        <v>42</v>
      </c>
      <c r="E31" s="40" t="s">
        <v>42</v>
      </c>
      <c r="F31" s="40">
        <v>2424</v>
      </c>
      <c r="G31" s="42" t="s">
        <v>42</v>
      </c>
      <c r="H31" s="40" t="s">
        <v>42</v>
      </c>
      <c r="I31" s="40" t="s">
        <v>42</v>
      </c>
      <c r="J31" s="40" t="s">
        <v>42</v>
      </c>
      <c r="K31" s="40" t="s">
        <v>42</v>
      </c>
      <c r="L31" s="40" t="s">
        <v>42</v>
      </c>
      <c r="M31" s="40" t="s">
        <v>42</v>
      </c>
      <c r="N31" s="41" t="s">
        <v>42</v>
      </c>
    </row>
    <row r="32" spans="1:14" s="9" customFormat="1" ht="15" customHeight="1" x14ac:dyDescent="0.2">
      <c r="A32" s="378"/>
      <c r="B32" s="39" t="s">
        <v>378</v>
      </c>
      <c r="C32" s="39" t="s">
        <v>379</v>
      </c>
      <c r="D32" s="40" t="s">
        <v>42</v>
      </c>
      <c r="E32" s="40" t="s">
        <v>42</v>
      </c>
      <c r="F32" s="40">
        <v>-1008</v>
      </c>
      <c r="G32" s="42">
        <v>-1416</v>
      </c>
      <c r="H32" s="40" t="s">
        <v>42</v>
      </c>
      <c r="I32" s="40" t="s">
        <v>42</v>
      </c>
      <c r="J32" s="40" t="s">
        <v>42</v>
      </c>
      <c r="K32" s="40" t="s">
        <v>42</v>
      </c>
      <c r="L32" s="40" t="s">
        <v>42</v>
      </c>
      <c r="M32" s="40" t="s">
        <v>42</v>
      </c>
      <c r="N32" s="41" t="s">
        <v>42</v>
      </c>
    </row>
    <row r="33" spans="1:18" s="9" customFormat="1" ht="15" customHeight="1" x14ac:dyDescent="0.2">
      <c r="A33" s="39"/>
      <c r="B33" s="39" t="s">
        <v>380</v>
      </c>
      <c r="C33" s="39" t="s">
        <v>381</v>
      </c>
      <c r="D33" s="40" t="s">
        <v>42</v>
      </c>
      <c r="E33" s="40" t="s">
        <v>42</v>
      </c>
      <c r="F33" s="40" t="s">
        <v>382</v>
      </c>
      <c r="G33" s="112" t="s">
        <v>382</v>
      </c>
      <c r="H33" s="112" t="s">
        <v>383</v>
      </c>
      <c r="I33" s="40" t="s">
        <v>42</v>
      </c>
      <c r="J33" s="112" t="s">
        <v>383</v>
      </c>
      <c r="K33" s="112" t="s">
        <v>383</v>
      </c>
      <c r="L33" s="112" t="s">
        <v>42</v>
      </c>
      <c r="M33" s="112" t="s">
        <v>42</v>
      </c>
      <c r="N33" s="113" t="s">
        <v>42</v>
      </c>
    </row>
    <row r="34" spans="1:18" s="9" customFormat="1" ht="15" customHeight="1" x14ac:dyDescent="0.2">
      <c r="A34" s="39"/>
      <c r="B34" s="39" t="s">
        <v>384</v>
      </c>
      <c r="C34" s="39" t="s">
        <v>385</v>
      </c>
      <c r="D34" s="40" t="s">
        <v>42</v>
      </c>
      <c r="E34" s="40" t="s">
        <v>42</v>
      </c>
      <c r="F34" s="40" t="s">
        <v>42</v>
      </c>
      <c r="G34" s="40" t="s">
        <v>42</v>
      </c>
      <c r="H34" s="40" t="s">
        <v>42</v>
      </c>
      <c r="I34" s="40" t="s">
        <v>42</v>
      </c>
      <c r="J34" s="40" t="s">
        <v>42</v>
      </c>
      <c r="K34" s="40" t="s">
        <v>42</v>
      </c>
      <c r="L34" s="40" t="s">
        <v>42</v>
      </c>
      <c r="M34" s="40" t="s">
        <v>42</v>
      </c>
      <c r="N34" s="41" t="s">
        <v>42</v>
      </c>
    </row>
    <row r="35" spans="1:18" s="9" customFormat="1" ht="15" customHeight="1" x14ac:dyDescent="0.2">
      <c r="A35" s="39"/>
      <c r="B35" s="39" t="s">
        <v>386</v>
      </c>
      <c r="C35" s="39" t="s">
        <v>387</v>
      </c>
      <c r="D35" s="42">
        <v>-567</v>
      </c>
      <c r="E35" s="42">
        <v>-567</v>
      </c>
      <c r="F35" s="42">
        <v>-1</v>
      </c>
      <c r="G35" s="42" t="s">
        <v>382</v>
      </c>
      <c r="H35" s="112">
        <v>-485</v>
      </c>
      <c r="I35" s="40">
        <v>-728</v>
      </c>
      <c r="J35" s="40">
        <v>-1214</v>
      </c>
      <c r="K35" s="40">
        <v>-1375</v>
      </c>
      <c r="L35" s="40">
        <v>-1457</v>
      </c>
      <c r="M35" s="40">
        <v>-1457</v>
      </c>
      <c r="N35" s="41">
        <v>-1457</v>
      </c>
    </row>
    <row r="36" spans="1:18" s="9" customFormat="1" ht="15" customHeight="1" x14ac:dyDescent="0.2">
      <c r="A36" s="39"/>
      <c r="B36" s="39" t="s">
        <v>388</v>
      </c>
      <c r="C36" s="39" t="s">
        <v>389</v>
      </c>
      <c r="D36" s="42">
        <v>-455</v>
      </c>
      <c r="E36" s="42">
        <v>-422</v>
      </c>
      <c r="F36" s="42">
        <v>-397</v>
      </c>
      <c r="G36" s="42">
        <v>-215</v>
      </c>
      <c r="H36" s="42">
        <v>-157</v>
      </c>
      <c r="I36" s="42">
        <v>-45</v>
      </c>
      <c r="J36" s="42">
        <v>-46</v>
      </c>
      <c r="K36" s="42">
        <v>-48</v>
      </c>
      <c r="L36" s="42">
        <v>-45</v>
      </c>
      <c r="M36" s="42">
        <v>-4</v>
      </c>
      <c r="N36" s="43">
        <v>-4</v>
      </c>
    </row>
    <row r="37" spans="1:18" s="9" customFormat="1" ht="15" customHeight="1" x14ac:dyDescent="0.2">
      <c r="A37" s="39"/>
      <c r="B37" s="39" t="s">
        <v>390</v>
      </c>
      <c r="C37" s="39" t="s">
        <v>391</v>
      </c>
      <c r="D37" s="40" t="s">
        <v>42</v>
      </c>
      <c r="E37" s="40" t="s">
        <v>42</v>
      </c>
      <c r="F37" s="40">
        <v>-23</v>
      </c>
      <c r="G37" s="42" t="s">
        <v>42</v>
      </c>
      <c r="H37" s="40" t="s">
        <v>42</v>
      </c>
      <c r="I37" s="40" t="s">
        <v>42</v>
      </c>
      <c r="J37" s="40" t="s">
        <v>42</v>
      </c>
      <c r="K37" s="40" t="s">
        <v>42</v>
      </c>
      <c r="L37" s="40" t="s">
        <v>42</v>
      </c>
      <c r="M37" s="40" t="s">
        <v>42</v>
      </c>
      <c r="N37" s="41" t="s">
        <v>42</v>
      </c>
    </row>
    <row r="38" spans="1:18" s="9" customFormat="1" ht="15" customHeight="1" x14ac:dyDescent="0.2">
      <c r="A38" s="475" t="s">
        <v>366</v>
      </c>
      <c r="B38" s="475"/>
      <c r="C38" s="92" t="s">
        <v>367</v>
      </c>
      <c r="D38" s="160">
        <v>-1022</v>
      </c>
      <c r="E38" s="160">
        <v>-989</v>
      </c>
      <c r="F38" s="160">
        <v>1022</v>
      </c>
      <c r="G38" s="160">
        <v>4640</v>
      </c>
      <c r="H38" s="160">
        <v>-6943</v>
      </c>
      <c r="I38" s="160">
        <v>-773</v>
      </c>
      <c r="J38" s="160">
        <v>-1260</v>
      </c>
      <c r="K38" s="160">
        <v>-1424</v>
      </c>
      <c r="L38" s="160">
        <v>-1502</v>
      </c>
      <c r="M38" s="160">
        <v>-1462</v>
      </c>
      <c r="N38" s="152">
        <v>-1461</v>
      </c>
    </row>
    <row r="39" spans="1:18" s="9" customFormat="1" ht="15" customHeight="1" x14ac:dyDescent="0.2">
      <c r="A39" s="477" t="s">
        <v>392</v>
      </c>
      <c r="B39" s="477"/>
      <c r="C39" s="191" t="s">
        <v>393</v>
      </c>
      <c r="D39" s="42">
        <v>5</v>
      </c>
      <c r="E39" s="42">
        <v>7</v>
      </c>
      <c r="F39" s="42">
        <v>-26</v>
      </c>
      <c r="G39" s="42">
        <v>1</v>
      </c>
      <c r="H39" s="42">
        <v>-17</v>
      </c>
      <c r="I39" s="40">
        <v>10</v>
      </c>
      <c r="J39" s="40">
        <v>-41</v>
      </c>
      <c r="K39" s="40">
        <v>5</v>
      </c>
      <c r="L39" s="40">
        <v>112</v>
      </c>
      <c r="M39" s="40">
        <v>112</v>
      </c>
      <c r="N39" s="41">
        <v>106</v>
      </c>
    </row>
    <row r="40" spans="1:18" s="9" customFormat="1" ht="15" customHeight="1" x14ac:dyDescent="0.2">
      <c r="A40" s="477" t="s">
        <v>394</v>
      </c>
      <c r="B40" s="477"/>
      <c r="C40" s="191" t="s">
        <v>395</v>
      </c>
      <c r="D40" s="161">
        <v>2061</v>
      </c>
      <c r="E40" s="161">
        <v>-1915</v>
      </c>
      <c r="F40" s="161">
        <v>-2177</v>
      </c>
      <c r="G40" s="161">
        <v>2446</v>
      </c>
      <c r="H40" s="161">
        <v>-742</v>
      </c>
      <c r="I40" s="161">
        <v>1563</v>
      </c>
      <c r="J40" s="161">
        <v>693</v>
      </c>
      <c r="K40" s="161">
        <v>2369</v>
      </c>
      <c r="L40" s="161">
        <v>980</v>
      </c>
      <c r="M40" s="161">
        <v>287</v>
      </c>
      <c r="N40" s="154">
        <v>165</v>
      </c>
    </row>
    <row r="41" spans="1:18" s="9" customFormat="1" ht="15" customHeight="1" x14ac:dyDescent="0.2">
      <c r="A41" s="475" t="s">
        <v>396</v>
      </c>
      <c r="B41" s="475"/>
      <c r="C41" s="92" t="s">
        <v>397</v>
      </c>
      <c r="D41" s="160">
        <v>7489</v>
      </c>
      <c r="E41" s="160">
        <v>9550</v>
      </c>
      <c r="F41" s="160">
        <v>7634</v>
      </c>
      <c r="G41" s="160">
        <v>5456</v>
      </c>
      <c r="H41" s="160">
        <v>7903</v>
      </c>
      <c r="I41" s="160">
        <v>7303</v>
      </c>
      <c r="J41" s="160">
        <v>8867</v>
      </c>
      <c r="K41" s="160">
        <v>9560</v>
      </c>
      <c r="L41" s="160">
        <v>11930</v>
      </c>
      <c r="M41" s="160">
        <v>12911</v>
      </c>
      <c r="N41" s="152">
        <v>13199</v>
      </c>
    </row>
    <row r="42" spans="1:18" s="9" customFormat="1" ht="15" customHeight="1" x14ac:dyDescent="0.2">
      <c r="A42" s="226"/>
      <c r="B42" s="226" t="s">
        <v>398</v>
      </c>
      <c r="C42" s="227"/>
      <c r="D42" s="228" t="s">
        <v>42</v>
      </c>
      <c r="E42" s="228" t="s">
        <v>42</v>
      </c>
      <c r="F42" s="228" t="s">
        <v>42</v>
      </c>
      <c r="G42" s="228" t="s">
        <v>42</v>
      </c>
      <c r="H42" s="229">
        <v>142</v>
      </c>
      <c r="I42" s="229" t="s">
        <v>140</v>
      </c>
      <c r="J42" s="229" t="s">
        <v>140</v>
      </c>
      <c r="K42" s="229" t="s">
        <v>140</v>
      </c>
      <c r="L42" s="229" t="s">
        <v>42</v>
      </c>
      <c r="M42" s="229" t="s">
        <v>42</v>
      </c>
      <c r="N42" s="230" t="s">
        <v>42</v>
      </c>
    </row>
    <row r="43" spans="1:18" s="9" customFormat="1" ht="15" customHeight="1" x14ac:dyDescent="0.2">
      <c r="A43" s="476" t="s">
        <v>399</v>
      </c>
      <c r="B43" s="476"/>
      <c r="C43" s="93" t="s">
        <v>400</v>
      </c>
      <c r="D43" s="162">
        <v>9550</v>
      </c>
      <c r="E43" s="162">
        <v>7634</v>
      </c>
      <c r="F43" s="162">
        <v>5456</v>
      </c>
      <c r="G43" s="162">
        <v>7903</v>
      </c>
      <c r="H43" s="162">
        <v>7303</v>
      </c>
      <c r="I43" s="162">
        <v>8867</v>
      </c>
      <c r="J43" s="162">
        <v>9560</v>
      </c>
      <c r="K43" s="162">
        <v>11930</v>
      </c>
      <c r="L43" s="162">
        <v>12911</v>
      </c>
      <c r="M43" s="162">
        <v>13199</v>
      </c>
      <c r="N43" s="153">
        <v>13364</v>
      </c>
    </row>
    <row r="44" spans="1:18" ht="10.5" customHeight="1" x14ac:dyDescent="0.2">
      <c r="A44" s="5"/>
      <c r="B44" s="19"/>
      <c r="C44" s="5"/>
      <c r="D44" s="44"/>
      <c r="E44" s="44"/>
      <c r="F44" s="44"/>
      <c r="G44" s="44"/>
      <c r="H44" s="44"/>
      <c r="I44" s="44"/>
      <c r="J44" s="44"/>
      <c r="K44" s="44"/>
    </row>
    <row r="45" spans="1:18" s="9" customFormat="1" ht="10.5" customHeight="1" x14ac:dyDescent="0.2">
      <c r="A45" s="45"/>
      <c r="B45" s="19"/>
      <c r="C45" s="45"/>
    </row>
    <row r="46" spans="1:18" s="9" customFormat="1" ht="9.6" x14ac:dyDescent="0.2">
      <c r="A46" s="45"/>
      <c r="B46" s="45"/>
      <c r="C46" s="45"/>
    </row>
    <row r="47" spans="1:18" s="9" customFormat="1" ht="9.6" x14ac:dyDescent="0.2">
      <c r="A47" s="45"/>
      <c r="B47" s="45"/>
      <c r="C47" s="45"/>
    </row>
    <row r="48" spans="1:18" s="9" customFormat="1" ht="10.8" x14ac:dyDescent="0.2">
      <c r="A48" s="45"/>
      <c r="B48" s="45"/>
      <c r="C48" s="45"/>
      <c r="R48" s="22"/>
    </row>
    <row r="49" spans="1:3" s="14" customFormat="1" ht="10.8" x14ac:dyDescent="0.2">
      <c r="A49" s="46"/>
      <c r="B49" s="46"/>
      <c r="C49" s="46"/>
    </row>
    <row r="50" spans="1:3" s="14" customFormat="1" ht="10.8" x14ac:dyDescent="0.2">
      <c r="A50" s="46"/>
      <c r="B50" s="46"/>
      <c r="C50" s="46"/>
    </row>
    <row r="51" spans="1:3" s="14" customFormat="1" ht="10.8" x14ac:dyDescent="0.2">
      <c r="A51" s="46"/>
      <c r="B51" s="46"/>
      <c r="C51" s="46"/>
    </row>
    <row r="52" spans="1:3" s="14" customFormat="1" ht="10.8" x14ac:dyDescent="0.2">
      <c r="A52" s="46"/>
      <c r="B52" s="46"/>
      <c r="C52" s="46"/>
    </row>
    <row r="53" spans="1:3" s="14" customFormat="1" ht="10.8" x14ac:dyDescent="0.2">
      <c r="A53" s="46"/>
      <c r="B53" s="46"/>
      <c r="C53" s="46"/>
    </row>
  </sheetData>
  <mergeCells count="8">
    <mergeCell ref="A43:B43"/>
    <mergeCell ref="A7:B7"/>
    <mergeCell ref="A40:B40"/>
    <mergeCell ref="A41:B41"/>
    <mergeCell ref="A25:B25"/>
    <mergeCell ref="A26:B26"/>
    <mergeCell ref="A38:B38"/>
    <mergeCell ref="A39:B39"/>
  </mergeCells>
  <phoneticPr fontId="2"/>
  <pageMargins left="0.31496062992125984" right="0.11811023622047245" top="0.98425196850393704" bottom="0.51181102362204722" header="0.51181102362204722" footer="0.51181102362204722"/>
  <pageSetup paperSize="9" scale="81" orientation="landscape" r:id="rId1"/>
  <headerFooter alignWithMargins="0"/>
  <colBreaks count="1" manualBreakCount="1">
    <brk id="7" max="41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70C0"/>
  </sheetPr>
  <dimension ref="A1:R44"/>
  <sheetViews>
    <sheetView showGridLines="0" view="pageBreakPreview" zoomScaleNormal="100" zoomScaleSheetLayoutView="100" workbookViewId="0">
      <pane xSplit="3" ySplit="5" topLeftCell="D6" activePane="bottomRight" state="frozen"/>
      <selection activeCell="P29" sqref="P29"/>
      <selection pane="topRight" activeCell="P29" sqref="P29"/>
      <selection pane="bottomLeft" activeCell="P29" sqref="P29"/>
      <selection pane="bottomRight" activeCell="P29" sqref="P29"/>
    </sheetView>
  </sheetViews>
  <sheetFormatPr defaultColWidth="9" defaultRowHeight="13.2" x14ac:dyDescent="0.2"/>
  <cols>
    <col min="1" max="1" width="1" style="5" customWidth="1"/>
    <col min="2" max="2" width="22.109375" style="5" customWidth="1"/>
    <col min="3" max="3" width="29.44140625" style="5" customWidth="1"/>
    <col min="4" max="4" width="10.6640625" style="5" hidden="1" customWidth="1"/>
    <col min="5" max="6" width="9.44140625" style="5" customWidth="1"/>
    <col min="7" max="16384" width="9" style="5"/>
  </cols>
  <sheetData>
    <row r="1" spans="1:16" ht="13.5" customHeight="1" x14ac:dyDescent="0.2"/>
    <row r="2" spans="1:16" ht="22.5" customHeight="1" x14ac:dyDescent="0.2">
      <c r="A2" s="428"/>
      <c r="B2" s="429" t="s">
        <v>401</v>
      </c>
      <c r="C2" s="418"/>
      <c r="D2" s="418"/>
      <c r="E2" s="418"/>
      <c r="F2" s="418"/>
      <c r="G2" s="418"/>
      <c r="H2" s="418"/>
      <c r="I2" s="418"/>
      <c r="J2" s="418"/>
      <c r="K2" s="418"/>
      <c r="L2" s="418"/>
      <c r="M2" s="418"/>
      <c r="N2" s="418"/>
      <c r="O2" s="418"/>
    </row>
    <row r="3" spans="1:16" ht="22.5" customHeight="1" x14ac:dyDescent="0.2">
      <c r="A3" s="295"/>
      <c r="B3" s="7" t="s">
        <v>147</v>
      </c>
      <c r="C3" s="295"/>
      <c r="D3" s="295"/>
    </row>
    <row r="4" spans="1:16" s="9" customFormat="1" ht="9.6" x14ac:dyDescent="0.2">
      <c r="A4" s="15"/>
      <c r="B4" s="15"/>
      <c r="C4" s="15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 t="s">
        <v>3</v>
      </c>
    </row>
    <row r="5" spans="1:16" s="9" customFormat="1" ht="9.6" x14ac:dyDescent="0.2">
      <c r="A5" s="15"/>
      <c r="B5" s="15"/>
      <c r="C5" s="15"/>
      <c r="D5" s="222" t="s">
        <v>596</v>
      </c>
      <c r="E5" s="222" t="s">
        <v>597</v>
      </c>
      <c r="F5" s="222" t="s">
        <v>638</v>
      </c>
      <c r="G5" s="222" t="s">
        <v>639</v>
      </c>
      <c r="H5" s="222" t="s">
        <v>640</v>
      </c>
      <c r="I5" s="222" t="s">
        <v>641</v>
      </c>
      <c r="J5" s="222" t="s">
        <v>642</v>
      </c>
      <c r="K5" s="222" t="s">
        <v>643</v>
      </c>
      <c r="L5" s="222" t="s">
        <v>644</v>
      </c>
      <c r="M5" s="222" t="s">
        <v>645</v>
      </c>
      <c r="N5" s="222" t="s">
        <v>649</v>
      </c>
      <c r="O5" s="57" t="s">
        <v>651</v>
      </c>
    </row>
    <row r="6" spans="1:16" s="9" customFormat="1" ht="9.6" x14ac:dyDescent="0.2">
      <c r="A6" s="15"/>
      <c r="B6" s="15"/>
      <c r="C6" s="15"/>
      <c r="D6" s="222" t="s">
        <v>636</v>
      </c>
      <c r="E6" s="222" t="s">
        <v>627</v>
      </c>
      <c r="F6" s="222" t="s">
        <v>628</v>
      </c>
      <c r="G6" s="222" t="s">
        <v>629</v>
      </c>
      <c r="H6" s="222" t="s">
        <v>630</v>
      </c>
      <c r="I6" s="222" t="s">
        <v>631</v>
      </c>
      <c r="J6" s="222" t="s">
        <v>632</v>
      </c>
      <c r="K6" s="222" t="s">
        <v>633</v>
      </c>
      <c r="L6" s="222" t="s">
        <v>625</v>
      </c>
      <c r="M6" s="222" t="s">
        <v>623</v>
      </c>
      <c r="N6" s="222" t="s">
        <v>655</v>
      </c>
      <c r="O6" s="57" t="s">
        <v>656</v>
      </c>
    </row>
    <row r="7" spans="1:16" s="9" customFormat="1" ht="15" customHeight="1" x14ac:dyDescent="0.2">
      <c r="A7" s="101" t="s">
        <v>402</v>
      </c>
      <c r="B7" s="101"/>
      <c r="C7" s="102" t="s">
        <v>403</v>
      </c>
      <c r="D7" s="261"/>
      <c r="E7" s="261"/>
      <c r="F7" s="261"/>
      <c r="G7" s="261"/>
      <c r="H7" s="261"/>
      <c r="I7" s="261"/>
      <c r="J7" s="261"/>
      <c r="K7" s="262"/>
      <c r="L7" s="262"/>
      <c r="M7" s="262"/>
      <c r="N7" s="262"/>
      <c r="O7" s="262"/>
    </row>
    <row r="8" spans="1:16" s="9" customFormat="1" ht="15" customHeight="1" x14ac:dyDescent="0.2">
      <c r="A8" s="15" t="s">
        <v>148</v>
      </c>
      <c r="B8" s="15"/>
      <c r="C8" s="39" t="s">
        <v>149</v>
      </c>
      <c r="D8" s="296">
        <v>32500</v>
      </c>
      <c r="E8" s="296">
        <v>30485</v>
      </c>
      <c r="F8" s="296">
        <v>29792</v>
      </c>
      <c r="G8" s="296">
        <v>31024</v>
      </c>
      <c r="H8" s="296">
        <v>30393</v>
      </c>
      <c r="I8" s="296">
        <v>23641</v>
      </c>
      <c r="J8" s="296">
        <v>23560</v>
      </c>
      <c r="K8" s="303">
        <v>22499</v>
      </c>
      <c r="L8" s="303">
        <v>23218</v>
      </c>
      <c r="M8" s="303">
        <v>23952</v>
      </c>
      <c r="N8" s="303">
        <v>23864</v>
      </c>
      <c r="O8" s="298">
        <v>25500</v>
      </c>
    </row>
    <row r="9" spans="1:16" s="9" customFormat="1" ht="15" customHeight="1" x14ac:dyDescent="0.2">
      <c r="A9" s="17" t="s">
        <v>152</v>
      </c>
      <c r="B9" s="17"/>
      <c r="C9" s="18" t="s">
        <v>153</v>
      </c>
      <c r="D9" s="299">
        <v>7680</v>
      </c>
      <c r="E9" s="299">
        <v>515</v>
      </c>
      <c r="F9" s="299">
        <v>8299</v>
      </c>
      <c r="G9" s="215">
        <v>9944</v>
      </c>
      <c r="H9" s="215">
        <v>10536</v>
      </c>
      <c r="I9" s="300">
        <v>8674</v>
      </c>
      <c r="J9" s="300">
        <v>9295</v>
      </c>
      <c r="K9" s="296">
        <v>9528</v>
      </c>
      <c r="L9" s="296">
        <v>10020</v>
      </c>
      <c r="M9" s="296">
        <v>9266</v>
      </c>
      <c r="N9" s="296">
        <v>7292</v>
      </c>
      <c r="O9" s="301" t="s">
        <v>12</v>
      </c>
    </row>
    <row r="10" spans="1:16" s="9" customFormat="1" ht="15" customHeight="1" x14ac:dyDescent="0.2">
      <c r="A10" s="17" t="s">
        <v>183</v>
      </c>
      <c r="B10" s="17"/>
      <c r="C10" s="18" t="s">
        <v>404</v>
      </c>
      <c r="D10" s="299">
        <v>3335</v>
      </c>
      <c r="E10" s="299">
        <v>-4123</v>
      </c>
      <c r="F10" s="299">
        <v>2654</v>
      </c>
      <c r="G10" s="299">
        <v>3351</v>
      </c>
      <c r="H10" s="299">
        <v>4362</v>
      </c>
      <c r="I10" s="299">
        <v>2332</v>
      </c>
      <c r="J10" s="299">
        <v>3449</v>
      </c>
      <c r="K10" s="299">
        <v>2989</v>
      </c>
      <c r="L10" s="299">
        <v>2916</v>
      </c>
      <c r="M10" s="299">
        <v>2183</v>
      </c>
      <c r="N10" s="299">
        <v>1024</v>
      </c>
      <c r="O10" s="302">
        <v>2200</v>
      </c>
    </row>
    <row r="11" spans="1:16" s="9" customFormat="1" ht="15" customHeight="1" x14ac:dyDescent="0.2">
      <c r="A11" s="17" t="s">
        <v>184</v>
      </c>
      <c r="B11" s="17"/>
      <c r="C11" s="18" t="s">
        <v>405</v>
      </c>
      <c r="D11" s="299">
        <v>3350</v>
      </c>
      <c r="E11" s="299">
        <v>-4081</v>
      </c>
      <c r="F11" s="299">
        <v>2569</v>
      </c>
      <c r="G11" s="299">
        <v>3177</v>
      </c>
      <c r="H11" s="299">
        <v>4341</v>
      </c>
      <c r="I11" s="299">
        <v>2345</v>
      </c>
      <c r="J11" s="299">
        <v>3488</v>
      </c>
      <c r="K11" s="299">
        <v>3003</v>
      </c>
      <c r="L11" s="299">
        <v>2943</v>
      </c>
      <c r="M11" s="299">
        <v>2223</v>
      </c>
      <c r="N11" s="299">
        <v>1072</v>
      </c>
      <c r="O11" s="302">
        <v>2200</v>
      </c>
    </row>
    <row r="12" spans="1:16" s="9" customFormat="1" ht="15" customHeight="1" x14ac:dyDescent="0.2">
      <c r="A12" s="190" t="s">
        <v>186</v>
      </c>
      <c r="B12" s="190"/>
      <c r="C12" s="191" t="s">
        <v>406</v>
      </c>
      <c r="D12" s="303">
        <v>1863</v>
      </c>
      <c r="E12" s="303">
        <v>-4707</v>
      </c>
      <c r="F12" s="303">
        <v>-6094</v>
      </c>
      <c r="G12" s="303">
        <v>2366</v>
      </c>
      <c r="H12" s="303">
        <v>4315</v>
      </c>
      <c r="I12" s="303">
        <v>2034</v>
      </c>
      <c r="J12" s="303">
        <v>1099</v>
      </c>
      <c r="K12" s="303">
        <v>2460</v>
      </c>
      <c r="L12" s="303">
        <v>2051</v>
      </c>
      <c r="M12" s="303">
        <v>1440</v>
      </c>
      <c r="N12" s="303">
        <v>603</v>
      </c>
      <c r="O12" s="297">
        <v>1500</v>
      </c>
      <c r="P12" s="382"/>
    </row>
    <row r="13" spans="1:16" s="9" customFormat="1" ht="6.75" customHeight="1" x14ac:dyDescent="0.2">
      <c r="A13" s="15"/>
      <c r="B13" s="15"/>
      <c r="C13" s="39"/>
      <c r="D13" s="296"/>
      <c r="E13" s="296"/>
      <c r="F13" s="298"/>
      <c r="G13" s="296"/>
      <c r="H13" s="296"/>
      <c r="I13" s="296"/>
      <c r="J13" s="296"/>
      <c r="K13" s="298"/>
      <c r="L13" s="298"/>
      <c r="M13" s="298"/>
      <c r="N13" s="298"/>
      <c r="O13" s="298"/>
    </row>
    <row r="14" spans="1:16" s="9" customFormat="1" ht="9.75" customHeight="1" x14ac:dyDescent="0.2">
      <c r="A14" s="4"/>
      <c r="B14" s="4"/>
      <c r="C14" s="12"/>
      <c r="D14" s="16"/>
      <c r="E14" s="16"/>
      <c r="F14" s="16"/>
      <c r="G14" s="16"/>
      <c r="H14" s="16"/>
      <c r="I14" s="16"/>
      <c r="J14" s="16"/>
      <c r="K14" s="16"/>
      <c r="L14" s="16"/>
      <c r="M14" s="452"/>
      <c r="N14" s="452"/>
      <c r="O14" s="16" t="s">
        <v>407</v>
      </c>
    </row>
    <row r="15" spans="1:16" s="9" customFormat="1" ht="15" customHeight="1" x14ac:dyDescent="0.2">
      <c r="A15" s="101" t="s">
        <v>408</v>
      </c>
      <c r="B15" s="101"/>
      <c r="C15" s="102" t="s">
        <v>403</v>
      </c>
      <c r="D15" s="261"/>
      <c r="E15" s="261"/>
      <c r="F15" s="261"/>
      <c r="G15" s="261"/>
      <c r="H15" s="261"/>
      <c r="I15" s="261"/>
      <c r="J15" s="261"/>
      <c r="K15" s="262"/>
      <c r="L15" s="262"/>
      <c r="M15" s="262"/>
      <c r="N15" s="262"/>
      <c r="O15" s="262"/>
    </row>
    <row r="16" spans="1:16" s="9" customFormat="1" ht="15" customHeight="1" x14ac:dyDescent="0.2">
      <c r="A16" s="17" t="s">
        <v>409</v>
      </c>
      <c r="B16" s="17"/>
      <c r="C16" s="18" t="s">
        <v>410</v>
      </c>
      <c r="D16" s="104">
        <f>連PL!D32/連PL!D30</f>
        <v>0.23632139045237205</v>
      </c>
      <c r="E16" s="104">
        <f>連PL!E32/連PL!E30</f>
        <v>1.6921081206192391E-2</v>
      </c>
      <c r="F16" s="104">
        <f>連PL!F32/連PL!F30</f>
        <v>0.27856648274409734</v>
      </c>
      <c r="G16" s="104">
        <f>連PL!G32/連PL!G30</f>
        <v>0.32053934198351802</v>
      </c>
      <c r="H16" s="104">
        <f>連PL!H32/連PL!H30</f>
        <v>0.34667331541973428</v>
      </c>
      <c r="I16" s="104">
        <f>連PL!I32/連PL!I30</f>
        <v>0.36692096428370508</v>
      </c>
      <c r="J16" s="104">
        <f>連PL!J32/連PL!J30</f>
        <v>0.39452083702322793</v>
      </c>
      <c r="K16" s="104">
        <f>連PL!K32/連PL!K30</f>
        <v>0.42348781699852517</v>
      </c>
      <c r="L16" s="104">
        <f>連PL!L32/連PL!L30</f>
        <v>0.43155561925849828</v>
      </c>
      <c r="M16" s="104">
        <f>連PL!M32/連PL!M30</f>
        <v>0.38685063716490065</v>
      </c>
      <c r="N16" s="104">
        <f>連PL!N32/連PL!N30</f>
        <v>0.30558988984830598</v>
      </c>
      <c r="O16" s="182" t="s">
        <v>12</v>
      </c>
    </row>
    <row r="17" spans="1:18" s="9" customFormat="1" ht="15" customHeight="1" x14ac:dyDescent="0.2">
      <c r="A17" s="17" t="s">
        <v>411</v>
      </c>
      <c r="B17" s="26"/>
      <c r="C17" s="18" t="s">
        <v>412</v>
      </c>
      <c r="D17" s="104">
        <f>連PL!D34/連PL!D30</f>
        <v>0.10261568264996324</v>
      </c>
      <c r="E17" s="104">
        <f>連PL!E34/連PL!E30</f>
        <v>-0.13527152082483335</v>
      </c>
      <c r="F17" s="104">
        <f>連PL!F34/連PL!F30</f>
        <v>8.9096419331777268E-2</v>
      </c>
      <c r="G17" s="104">
        <f>連PL!G34/連PL!G30</f>
        <v>0.10804232267367407</v>
      </c>
      <c r="H17" s="104">
        <f>連PL!H34/連PL!H30</f>
        <v>0.14352979233931909</v>
      </c>
      <c r="I17" s="104">
        <f>連PL!I34/連PL!I30</f>
        <v>9.8680672492839946E-2</v>
      </c>
      <c r="J17" s="104">
        <f>連PL!J34/連PL!J30</f>
        <v>0.14640415286789327</v>
      </c>
      <c r="K17" s="104">
        <f>連PL!K34/連PL!K30</f>
        <v>0.13284795412408676</v>
      </c>
      <c r="L17" s="104">
        <f>連PL!L34/連PL!L30</f>
        <v>0.12559149058081262</v>
      </c>
      <c r="M17" s="104">
        <f>連PL!M34/連PL!M30</f>
        <v>9.1165067537333583E-2</v>
      </c>
      <c r="N17" s="104">
        <f>連PL!N34/連PL!N30</f>
        <v>4.2927691266917256E-2</v>
      </c>
      <c r="O17" s="105">
        <f>連PL!O34/連PL!O30</f>
        <v>8.6274509803921567E-2</v>
      </c>
    </row>
    <row r="18" spans="1:18" s="9" customFormat="1" ht="15" customHeight="1" x14ac:dyDescent="0.2">
      <c r="A18" s="17" t="s">
        <v>413</v>
      </c>
      <c r="B18" s="17"/>
      <c r="C18" s="18" t="s">
        <v>414</v>
      </c>
      <c r="D18" s="104">
        <f>連PL!D35/連PL!D30</f>
        <v>0.10307859693863658</v>
      </c>
      <c r="E18" s="104">
        <f>連PL!E35/連PL!E30</f>
        <v>-0.1339002035276953</v>
      </c>
      <c r="F18" s="104">
        <f>連PL!F35/連PL!F30</f>
        <v>8.6251066575132207E-2</v>
      </c>
      <c r="G18" s="104">
        <f>連PL!G35/連PL!G30</f>
        <v>0.10241609474053152</v>
      </c>
      <c r="H18" s="104">
        <f>連PL!H35/連PL!H30</f>
        <v>0.14284550509515651</v>
      </c>
      <c r="I18" s="104">
        <f>連PL!I35/連PL!I30</f>
        <v>9.9228647480985824E-2</v>
      </c>
      <c r="J18" s="104">
        <f>連PL!J35/連PL!J30</f>
        <v>0.14805769252888601</v>
      </c>
      <c r="K18" s="104">
        <f>連PL!K35/連PL!K30</f>
        <v>0.1334941682492089</v>
      </c>
      <c r="L18" s="104">
        <f>連PL!L35/連PL!L30</f>
        <v>0.12677699124359215</v>
      </c>
      <c r="M18" s="104">
        <f>連PL!M35/連PL!M30</f>
        <v>9.2823201738283415E-2</v>
      </c>
      <c r="N18" s="104">
        <f>連PL!N35/連PL!N30</f>
        <v>4.4952038164295806E-2</v>
      </c>
      <c r="O18" s="105">
        <f>連PL!O35/連PL!O30</f>
        <v>8.6274509803921567E-2</v>
      </c>
    </row>
    <row r="19" spans="1:18" s="9" customFormat="1" ht="15" customHeight="1" x14ac:dyDescent="0.2">
      <c r="A19" s="304" t="s">
        <v>415</v>
      </c>
      <c r="B19" s="304"/>
      <c r="C19" s="305" t="s">
        <v>416</v>
      </c>
      <c r="D19" s="306">
        <f>連PL!D37/連PL!D30</f>
        <v>5.7347495895231776E-2</v>
      </c>
      <c r="E19" s="306">
        <f>連PL!E37/連PL!E30</f>
        <v>-0.15442584333963605</v>
      </c>
      <c r="F19" s="306">
        <f>連PL!F37/連PL!F30</f>
        <v>-0.20456663492856375</v>
      </c>
      <c r="G19" s="306">
        <f>連PL!G37/連PL!G30</f>
        <v>7.6287875716034459E-2</v>
      </c>
      <c r="H19" s="306">
        <f>連PL!H37/連PL!H30</f>
        <v>0.14200082260552355</v>
      </c>
      <c r="I19" s="306">
        <f>連PL!I37/連PL!I30</f>
        <v>8.6038037204773446E-2</v>
      </c>
      <c r="J19" s="306">
        <f>連PL!J37/連PL!J30</f>
        <v>4.6653764821492291E-2</v>
      </c>
      <c r="K19" s="306">
        <f>連PL!K37/連PL!K30</f>
        <v>0.10936934558359915</v>
      </c>
      <c r="L19" s="306">
        <f>連PL!L37/連PL!L30</f>
        <v>8.8351067032426442E-2</v>
      </c>
      <c r="M19" s="193">
        <f>連PL!M37/連PL!M30</f>
        <v>6.0150188541427223E-2</v>
      </c>
      <c r="N19" s="193">
        <f>連PL!N37/連PL!N30</f>
        <v>2.5275559294947354E-2</v>
      </c>
      <c r="O19" s="307">
        <f>連PL!O37/連PL!O30</f>
        <v>5.8823529411764705E-2</v>
      </c>
      <c r="P19" s="382"/>
    </row>
    <row r="20" spans="1:18" s="9" customFormat="1" ht="10.5" customHeight="1" x14ac:dyDescent="0.2">
      <c r="B20" s="19"/>
    </row>
    <row r="21" spans="1:18" s="9" customFormat="1" ht="10.5" customHeight="1" x14ac:dyDescent="0.2">
      <c r="B21" s="19"/>
      <c r="D21" s="156"/>
    </row>
    <row r="22" spans="1:18" s="9" customFormat="1" ht="13.5" customHeight="1" x14ac:dyDescent="0.2">
      <c r="D22" s="156"/>
    </row>
    <row r="23" spans="1:18" s="9" customFormat="1" ht="13.5" customHeight="1" x14ac:dyDescent="0.2">
      <c r="D23" s="156"/>
    </row>
    <row r="24" spans="1:18" s="9" customFormat="1" ht="13.5" customHeight="1" x14ac:dyDescent="0.2">
      <c r="D24" s="156"/>
    </row>
    <row r="25" spans="1:18" s="9" customFormat="1" ht="13.5" customHeight="1" x14ac:dyDescent="0.2">
      <c r="D25" s="156"/>
    </row>
    <row r="26" spans="1:18" s="9" customFormat="1" ht="13.5" customHeight="1" x14ac:dyDescent="0.2">
      <c r="D26" s="156"/>
    </row>
    <row r="27" spans="1:18" s="9" customFormat="1" ht="13.5" customHeight="1" x14ac:dyDescent="0.2">
      <c r="D27" s="156"/>
    </row>
    <row r="28" spans="1:18" s="9" customFormat="1" ht="13.5" customHeight="1" x14ac:dyDescent="0.2">
      <c r="D28" s="156"/>
    </row>
    <row r="29" spans="1:18" s="9" customFormat="1" ht="13.5" customHeight="1" x14ac:dyDescent="0.2"/>
    <row r="30" spans="1:18" s="9" customFormat="1" ht="13.5" customHeight="1" x14ac:dyDescent="0.2"/>
    <row r="31" spans="1:18" s="9" customFormat="1" ht="13.5" customHeight="1" x14ac:dyDescent="0.2">
      <c r="R31" s="22"/>
    </row>
    <row r="32" spans="1:18" s="9" customFormat="1" ht="9.6" x14ac:dyDescent="0.2"/>
    <row r="33" spans="4:4" s="9" customFormat="1" ht="9.6" x14ac:dyDescent="0.2"/>
    <row r="34" spans="4:4" s="9" customFormat="1" ht="9.6" x14ac:dyDescent="0.2"/>
    <row r="35" spans="4:4" s="9" customFormat="1" ht="9.6" x14ac:dyDescent="0.2"/>
    <row r="36" spans="4:4" s="9" customFormat="1" ht="9.6" x14ac:dyDescent="0.2"/>
    <row r="37" spans="4:4" s="9" customFormat="1" ht="9.6" x14ac:dyDescent="0.2"/>
    <row r="38" spans="4:4" s="9" customFormat="1" ht="9.6" x14ac:dyDescent="0.2"/>
    <row r="39" spans="4:4" s="9" customFormat="1" ht="9.6" x14ac:dyDescent="0.2"/>
    <row r="40" spans="4:4" s="14" customFormat="1" ht="10.8" x14ac:dyDescent="0.2">
      <c r="D40" s="9"/>
    </row>
    <row r="41" spans="4:4" s="14" customFormat="1" ht="10.8" x14ac:dyDescent="0.2">
      <c r="D41" s="9"/>
    </row>
    <row r="42" spans="4:4" s="14" customFormat="1" ht="10.8" x14ac:dyDescent="0.2"/>
    <row r="43" spans="4:4" s="14" customFormat="1" ht="10.8" x14ac:dyDescent="0.2"/>
    <row r="44" spans="4:4" s="14" customFormat="1" ht="10.8" x14ac:dyDescent="0.2"/>
  </sheetData>
  <phoneticPr fontId="2"/>
  <pageMargins left="0.31496062992125984" right="0.11811023622047245" top="0.98425196850393704" bottom="0.51181102362204722" header="0.51181102362204722" footer="0.51181102362204722"/>
  <pageSetup paperSize="9" scale="6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70C0"/>
  </sheetPr>
  <dimension ref="A1:N32"/>
  <sheetViews>
    <sheetView showGridLines="0" view="pageBreakPreview" zoomScale="115" zoomScaleNormal="100" zoomScaleSheetLayoutView="115" workbookViewId="0">
      <pane xSplit="3" ySplit="6" topLeftCell="D7" activePane="bottomRight" state="frozen"/>
      <selection activeCell="P29" sqref="P29"/>
      <selection pane="topRight" activeCell="P29" sqref="P29"/>
      <selection pane="bottomLeft" activeCell="P29" sqref="P29"/>
      <selection pane="bottomRight" activeCell="P29" sqref="P29"/>
    </sheetView>
  </sheetViews>
  <sheetFormatPr defaultColWidth="9" defaultRowHeight="13.2" x14ac:dyDescent="0.2"/>
  <cols>
    <col min="1" max="1" width="1" style="5" customWidth="1"/>
    <col min="2" max="2" width="22.109375" style="5" customWidth="1"/>
    <col min="3" max="3" width="29.44140625" style="5" customWidth="1"/>
    <col min="4" max="4" width="10.6640625" style="5" hidden="1" customWidth="1"/>
    <col min="5" max="14" width="10.6640625" style="5" customWidth="1"/>
    <col min="15" max="15" width="4.109375" style="5" customWidth="1"/>
    <col min="16" max="16384" width="9" style="5"/>
  </cols>
  <sheetData>
    <row r="1" spans="1:14" ht="13.5" customHeight="1" x14ac:dyDescent="0.2"/>
    <row r="2" spans="1:14" ht="22.5" customHeight="1" x14ac:dyDescent="0.2">
      <c r="A2" s="428"/>
      <c r="B2" s="429" t="s">
        <v>417</v>
      </c>
      <c r="C2" s="418"/>
      <c r="D2" s="418"/>
      <c r="E2" s="418"/>
      <c r="F2" s="418"/>
      <c r="G2" s="418"/>
      <c r="H2" s="418"/>
      <c r="I2" s="418"/>
      <c r="J2" s="418"/>
      <c r="K2" s="418"/>
      <c r="L2" s="418"/>
      <c r="M2" s="418"/>
      <c r="N2" s="418"/>
    </row>
    <row r="3" spans="1:14" ht="22.5" customHeight="1" x14ac:dyDescent="0.2">
      <c r="A3" s="6"/>
      <c r="B3" s="7" t="s">
        <v>418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s="9" customFormat="1" ht="9.6" x14ac:dyDescent="0.2">
      <c r="A4" s="15"/>
      <c r="B4" s="15"/>
      <c r="C4" s="15"/>
      <c r="D4" s="23"/>
      <c r="E4" s="23"/>
      <c r="F4" s="23"/>
      <c r="G4" s="23"/>
      <c r="I4" s="23"/>
      <c r="J4" s="23"/>
      <c r="K4" s="23"/>
      <c r="L4" s="23"/>
      <c r="M4" s="23"/>
      <c r="N4" s="23" t="s">
        <v>3</v>
      </c>
    </row>
    <row r="5" spans="1:14" s="9" customFormat="1" ht="9.6" x14ac:dyDescent="0.2">
      <c r="A5" s="15"/>
      <c r="B5" s="15"/>
      <c r="C5" s="15"/>
      <c r="D5" s="56" t="s">
        <v>596</v>
      </c>
      <c r="E5" s="56" t="s">
        <v>597</v>
      </c>
      <c r="F5" s="56" t="s">
        <v>638</v>
      </c>
      <c r="G5" s="56" t="s">
        <v>639</v>
      </c>
      <c r="H5" s="56" t="s">
        <v>640</v>
      </c>
      <c r="I5" s="56" t="s">
        <v>641</v>
      </c>
      <c r="J5" s="56" t="s">
        <v>642</v>
      </c>
      <c r="K5" s="56" t="s">
        <v>643</v>
      </c>
      <c r="L5" s="56" t="s">
        <v>644</v>
      </c>
      <c r="M5" s="56" t="s">
        <v>605</v>
      </c>
      <c r="N5" s="57" t="s">
        <v>649</v>
      </c>
    </row>
    <row r="6" spans="1:14" s="9" customFormat="1" ht="9.6" x14ac:dyDescent="0.2">
      <c r="A6" s="444"/>
      <c r="B6" s="444"/>
      <c r="C6" s="444"/>
      <c r="D6" s="56" t="s">
        <v>613</v>
      </c>
      <c r="E6" s="56" t="s">
        <v>614</v>
      </c>
      <c r="F6" s="56" t="s">
        <v>615</v>
      </c>
      <c r="G6" s="56" t="s">
        <v>616</v>
      </c>
      <c r="H6" s="56" t="s">
        <v>617</v>
      </c>
      <c r="I6" s="56" t="s">
        <v>618</v>
      </c>
      <c r="J6" s="56" t="s">
        <v>619</v>
      </c>
      <c r="K6" s="56" t="s">
        <v>620</v>
      </c>
      <c r="L6" s="56" t="s">
        <v>621</v>
      </c>
      <c r="M6" s="56" t="s">
        <v>622</v>
      </c>
      <c r="N6" s="57" t="s">
        <v>650</v>
      </c>
    </row>
    <row r="7" spans="1:14" s="9" customFormat="1" ht="15" customHeight="1" x14ac:dyDescent="0.2">
      <c r="A7" s="101" t="s">
        <v>419</v>
      </c>
      <c r="B7" s="101"/>
      <c r="C7" s="102" t="s">
        <v>420</v>
      </c>
      <c r="D7" s="261"/>
      <c r="E7" s="261"/>
      <c r="F7" s="261"/>
      <c r="G7" s="261"/>
      <c r="H7" s="262"/>
      <c r="I7" s="261"/>
      <c r="J7" s="261"/>
      <c r="K7" s="261"/>
      <c r="L7" s="262"/>
      <c r="M7" s="262"/>
      <c r="N7" s="262"/>
    </row>
    <row r="8" spans="1:14" s="9" customFormat="1" ht="15" customHeight="1" x14ac:dyDescent="0.2">
      <c r="A8" s="15" t="s">
        <v>421</v>
      </c>
      <c r="B8" s="15"/>
      <c r="C8" s="15" t="s">
        <v>64</v>
      </c>
      <c r="D8" s="296">
        <f>連BS!D39</f>
        <v>26595</v>
      </c>
      <c r="E8" s="296">
        <f>連BS!E39</f>
        <v>25638</v>
      </c>
      <c r="F8" s="296">
        <f>連BS!F39</f>
        <v>23312</v>
      </c>
      <c r="G8" s="296">
        <f>連BS!G39</f>
        <v>22283</v>
      </c>
      <c r="H8" s="296">
        <f>連BS!H39</f>
        <v>20945</v>
      </c>
      <c r="I8" s="296">
        <f>連BS!I39</f>
        <v>20640</v>
      </c>
      <c r="J8" s="296">
        <f>連BS!J39</f>
        <v>19577</v>
      </c>
      <c r="K8" s="296">
        <f>連BS!K39</f>
        <v>20471</v>
      </c>
      <c r="L8" s="296">
        <f>連BS!L39</f>
        <v>20833</v>
      </c>
      <c r="M8" s="296">
        <f>連BS!M39</f>
        <v>21299</v>
      </c>
      <c r="N8" s="298">
        <f>連BS!N39</f>
        <v>22696</v>
      </c>
    </row>
    <row r="9" spans="1:14" s="9" customFormat="1" ht="15" customHeight="1" x14ac:dyDescent="0.2">
      <c r="A9" s="17" t="s">
        <v>70</v>
      </c>
      <c r="B9" s="17"/>
      <c r="C9" s="17" t="s">
        <v>71</v>
      </c>
      <c r="D9" s="299">
        <f>'連BS-2'!D20</f>
        <v>7540</v>
      </c>
      <c r="E9" s="299">
        <f>'連BS-2'!E20</f>
        <v>12355</v>
      </c>
      <c r="F9" s="299">
        <f>'連BS-2'!F20</f>
        <v>16774</v>
      </c>
      <c r="G9" s="299">
        <f>'連BS-2'!G20</f>
        <v>8623</v>
      </c>
      <c r="H9" s="299">
        <f>'連BS-2'!H20</f>
        <v>8242</v>
      </c>
      <c r="I9" s="299">
        <f>'連BS-2'!I20</f>
        <v>6822</v>
      </c>
      <c r="J9" s="299">
        <f>'連BS-2'!J20</f>
        <v>6162</v>
      </c>
      <c r="K9" s="299">
        <f>'連BS-2'!K20</f>
        <v>6101</v>
      </c>
      <c r="L9" s="299">
        <f>'連BS-2'!L20</f>
        <v>5755</v>
      </c>
      <c r="M9" s="299">
        <f>'連BS-2'!M20</f>
        <v>6219</v>
      </c>
      <c r="N9" s="302">
        <f>'連BS-2'!N20</f>
        <v>8063</v>
      </c>
    </row>
    <row r="10" spans="1:14" s="9" customFormat="1" ht="15" customHeight="1" x14ac:dyDescent="0.2">
      <c r="A10" s="17" t="s">
        <v>422</v>
      </c>
      <c r="B10" s="17"/>
      <c r="C10" s="17" t="s">
        <v>423</v>
      </c>
      <c r="D10" s="299">
        <f>'連BS-2'!D53</f>
        <v>16582</v>
      </c>
      <c r="E10" s="299">
        <f>'連BS-2'!E53</f>
        <v>11299</v>
      </c>
      <c r="F10" s="299">
        <f>'連BS-2'!F53</f>
        <v>4971</v>
      </c>
      <c r="G10" s="299">
        <f>'連BS-2'!G53</f>
        <v>7446</v>
      </c>
      <c r="H10" s="299">
        <f>'連BS-2'!H53</f>
        <v>11527</v>
      </c>
      <c r="I10" s="299">
        <f>'連BS-2'!I53</f>
        <v>13084</v>
      </c>
      <c r="J10" s="299">
        <f>'連BS-2'!J53</f>
        <v>12822</v>
      </c>
      <c r="K10" s="299">
        <f>'連BS-2'!K53</f>
        <v>14037</v>
      </c>
      <c r="L10" s="299">
        <f>'連BS-2'!L53</f>
        <v>14748</v>
      </c>
      <c r="M10" s="299">
        <f>'連BS-2'!M53</f>
        <v>14742</v>
      </c>
      <c r="N10" s="302">
        <f>'連BS-2'!N53</f>
        <v>14220</v>
      </c>
    </row>
    <row r="11" spans="1:14" s="9" customFormat="1" ht="15" customHeight="1" x14ac:dyDescent="0.2">
      <c r="A11" s="17" t="s">
        <v>6</v>
      </c>
      <c r="B11" s="17"/>
      <c r="C11" s="17" t="s">
        <v>7</v>
      </c>
      <c r="D11" s="299">
        <f>連BS!D19</f>
        <v>16149</v>
      </c>
      <c r="E11" s="299">
        <f>連BS!E19</f>
        <v>15492</v>
      </c>
      <c r="F11" s="299">
        <f>連BS!F19</f>
        <v>13130</v>
      </c>
      <c r="G11" s="299">
        <f>連BS!G19</f>
        <v>13528</v>
      </c>
      <c r="H11" s="299">
        <f>連BS!H19</f>
        <v>11931</v>
      </c>
      <c r="I11" s="299">
        <f>連BS!I19</f>
        <v>12708</v>
      </c>
      <c r="J11" s="299">
        <f>連BS!J19</f>
        <v>13168</v>
      </c>
      <c r="K11" s="299">
        <f>連BS!K19</f>
        <v>15150</v>
      </c>
      <c r="L11" s="299">
        <f>連BS!L19</f>
        <v>16365</v>
      </c>
      <c r="M11" s="299">
        <f>連BS!M19</f>
        <v>17439</v>
      </c>
      <c r="N11" s="302">
        <f>連BS!N19</f>
        <v>18059</v>
      </c>
    </row>
    <row r="12" spans="1:14" s="9" customFormat="1" ht="15" customHeight="1" x14ac:dyDescent="0.2">
      <c r="A12" s="190" t="s">
        <v>33</v>
      </c>
      <c r="B12" s="190"/>
      <c r="C12" s="190" t="s">
        <v>424</v>
      </c>
      <c r="D12" s="303">
        <f>連BS!D38</f>
        <v>10446</v>
      </c>
      <c r="E12" s="303">
        <f>連BS!E38</f>
        <v>10146</v>
      </c>
      <c r="F12" s="303">
        <f>連BS!F38</f>
        <v>10182</v>
      </c>
      <c r="G12" s="303">
        <f>連BS!G38</f>
        <v>8755</v>
      </c>
      <c r="H12" s="303">
        <f>連BS!H38</f>
        <v>9014</v>
      </c>
      <c r="I12" s="303">
        <f>連BS!I38</f>
        <v>7932</v>
      </c>
      <c r="J12" s="303">
        <f>連BS!J38</f>
        <v>6409</v>
      </c>
      <c r="K12" s="303">
        <f>連BS!K38</f>
        <v>5320</v>
      </c>
      <c r="L12" s="303">
        <f>連BS!L38</f>
        <v>4468</v>
      </c>
      <c r="M12" s="303">
        <f>連BS!M38</f>
        <v>3860</v>
      </c>
      <c r="N12" s="297">
        <f>連BS!N38</f>
        <v>4636</v>
      </c>
    </row>
    <row r="13" spans="1:14" s="9" customFormat="1" ht="15" customHeight="1" x14ac:dyDescent="0.2">
      <c r="A13" s="15"/>
      <c r="B13" s="19" t="s">
        <v>425</v>
      </c>
      <c r="C13" s="15"/>
      <c r="D13" s="259"/>
      <c r="E13" s="259"/>
      <c r="F13" s="260"/>
      <c r="G13" s="260"/>
      <c r="H13" s="259"/>
      <c r="I13" s="259"/>
      <c r="J13" s="260"/>
      <c r="K13" s="260"/>
      <c r="L13" s="260"/>
      <c r="M13" s="260"/>
      <c r="N13" s="259"/>
    </row>
    <row r="14" spans="1:14" s="9" customFormat="1" ht="15" customHeight="1" x14ac:dyDescent="0.2">
      <c r="A14" s="4"/>
      <c r="B14" s="4"/>
      <c r="C14" s="12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 t="s">
        <v>407</v>
      </c>
    </row>
    <row r="15" spans="1:14" s="9" customFormat="1" ht="15" customHeight="1" x14ac:dyDescent="0.2">
      <c r="A15" s="101" t="s">
        <v>426</v>
      </c>
      <c r="B15" s="101"/>
      <c r="C15" s="102" t="s">
        <v>427</v>
      </c>
      <c r="D15" s="261"/>
      <c r="E15" s="261"/>
      <c r="F15" s="262"/>
      <c r="G15" s="262"/>
      <c r="H15" s="261"/>
      <c r="I15" s="261"/>
      <c r="J15" s="262"/>
      <c r="K15" s="262"/>
      <c r="L15" s="262"/>
      <c r="M15" s="262"/>
      <c r="N15" s="261"/>
    </row>
    <row r="16" spans="1:14" s="9" customFormat="1" ht="15" customHeight="1" x14ac:dyDescent="0.2">
      <c r="A16" s="17" t="s">
        <v>428</v>
      </c>
      <c r="B16" s="17"/>
      <c r="C16" s="17" t="s">
        <v>429</v>
      </c>
      <c r="D16" s="104">
        <f>連BS!D44/'連BS-2'!D61</f>
        <v>2.1416273912224142</v>
      </c>
      <c r="E16" s="104">
        <f>連BS!E44/'連BS-2'!E61</f>
        <v>1.2539028439350486</v>
      </c>
      <c r="F16" s="104">
        <f>連BS!F44/'連BS-2'!F61</f>
        <v>0.78277170795213902</v>
      </c>
      <c r="G16" s="104">
        <f>連BS!G44/'連BS-2'!G61</f>
        <v>1.5687946867933908</v>
      </c>
      <c r="H16" s="104">
        <f>連BS!H44/'連BS-2'!H61</f>
        <v>1.4474481771688867</v>
      </c>
      <c r="I16" s="104">
        <f>連BS!I44/'連BS-2'!I61</f>
        <v>1.8625964995180888</v>
      </c>
      <c r="J16" s="104">
        <f>連BS!J44/'連BS-2'!J61</f>
        <v>2.1367666282423743</v>
      </c>
      <c r="K16" s="104">
        <f>連BS!K44/'連BS-2'!K61</f>
        <v>2.4831143974843153</v>
      </c>
      <c r="L16" s="104">
        <f>連BS!L44/'連BS-2'!L61</f>
        <v>2.8435446572060603</v>
      </c>
      <c r="M16" s="104">
        <f>連BS!M44/'連BS-2'!M61</f>
        <v>2.8039509641054727</v>
      </c>
      <c r="N16" s="105">
        <f>連BS!N44/'連BS-2'!N61</f>
        <v>2.2396529083269683</v>
      </c>
    </row>
    <row r="17" spans="1:14" s="9" customFormat="1" ht="15" customHeight="1" x14ac:dyDescent="0.2">
      <c r="A17" s="308" t="s">
        <v>430</v>
      </c>
      <c r="B17" s="308"/>
      <c r="C17" s="308" t="s">
        <v>431</v>
      </c>
      <c r="D17" s="309">
        <f>連BS!D45/'連BS-2'!D63</f>
        <v>0.62999885480805429</v>
      </c>
      <c r="E17" s="309">
        <f>連BS!E45/'連BS-2'!E63</f>
        <v>0.89801525371798097</v>
      </c>
      <c r="F17" s="309">
        <f>連BS!F45/'連BS-2'!F63</f>
        <v>2.0479031474309362</v>
      </c>
      <c r="G17" s="309">
        <f>連BS!G45/'連BS-2'!G63</f>
        <v>1.1757596862226036</v>
      </c>
      <c r="H17" s="309">
        <f>連BS!H45/'連BS-2'!H63</f>
        <v>0.7820353310713416</v>
      </c>
      <c r="I17" s="309">
        <f>連BS!I45/'連BS-2'!I63</f>
        <v>0.60628114193826232</v>
      </c>
      <c r="J17" s="309">
        <f>連BS!J45/'連BS-2'!J63</f>
        <v>0.49983700653533603</v>
      </c>
      <c r="K17" s="309">
        <f>連BS!K45/'連BS-2'!K63</f>
        <v>0.37904085095584994</v>
      </c>
      <c r="L17" s="309">
        <f>連BS!L45/'連BS-2'!L63</f>
        <v>0.30300096995775377</v>
      </c>
      <c r="M17" s="309">
        <f>連BS!M45/'連BS-2'!M63</f>
        <v>0.26182674443607123</v>
      </c>
      <c r="N17" s="310">
        <f>連BS!N45/'連BS-2'!N63</f>
        <v>0.32606262566255884</v>
      </c>
    </row>
    <row r="18" spans="1:14" s="9" customFormat="1" ht="15" customHeight="1" x14ac:dyDescent="0.2">
      <c r="A18" s="17" t="s">
        <v>432</v>
      </c>
      <c r="B18" s="17"/>
      <c r="C18" s="17" t="s">
        <v>433</v>
      </c>
      <c r="D18" s="106">
        <f>(連BS!D46-'連BS-2'!D63)/'連BS-2'!D63</f>
        <v>0.60386688925644127</v>
      </c>
      <c r="E18" s="106">
        <f>(連BS!E46-'連BS-2'!E63)/'連BS-2'!E63</f>
        <v>1.2690768383608226</v>
      </c>
      <c r="F18" s="106">
        <f>(連BS!F46-'連BS-2'!F63)/'連BS-2'!F63</f>
        <v>3.6887949704822756</v>
      </c>
      <c r="G18" s="106">
        <f>(連BS!G46-'連BS-2'!G63)/'連BS-2'!G63</f>
        <v>1.9925671790196955</v>
      </c>
      <c r="H18" s="106">
        <f>(連BS!H46-'連BS-2'!H63)/'連BS-2'!H63</f>
        <v>0.81707006252285885</v>
      </c>
      <c r="I18" s="106">
        <f>(連BS!I46-'連BS-2'!I63)/'連BS-2'!I63</f>
        <v>0.57753955233947385</v>
      </c>
      <c r="J18" s="106">
        <f>(連BS!J46-'連BS-2'!J63)/'連BS-2'!J63</f>
        <v>0.52680486016876449</v>
      </c>
      <c r="K18" s="106">
        <f>(連BS!K46-'連BS-2'!K63)/'連BS-2'!K63</f>
        <v>0.45837036859731617</v>
      </c>
      <c r="L18" s="106">
        <f>(連BS!L46-'連BS-2'!L63)/'連BS-2'!L63</f>
        <v>0.41264240427473015</v>
      </c>
      <c r="M18" s="106">
        <f>(連BS!M46-'連BS-2'!M63)/'連BS-2'!M63</f>
        <v>0.44471600578725934</v>
      </c>
      <c r="N18" s="107">
        <f>(連BS!N46-'連BS-2'!N63)/'連BS-2'!N63</f>
        <v>0.59603987841883743</v>
      </c>
    </row>
    <row r="19" spans="1:14" s="9" customFormat="1" ht="15" customHeight="1" x14ac:dyDescent="0.2">
      <c r="A19" s="192" t="s">
        <v>434</v>
      </c>
      <c r="B19" s="192"/>
      <c r="C19" s="192" t="s">
        <v>435</v>
      </c>
      <c r="D19" s="193">
        <f>'連BS-2'!D63/連BS!D46</f>
        <v>0.62349313817657503</v>
      </c>
      <c r="E19" s="193">
        <f>'連BS-2'!E63/連BS!E46</f>
        <v>0.44070786105348392</v>
      </c>
      <c r="F19" s="193">
        <f>'連BS-2'!F63/連BS!F46</f>
        <v>0.21327441406488776</v>
      </c>
      <c r="G19" s="193">
        <f>'連BS-2'!G63/連BS!G46</f>
        <v>0.33416125359216825</v>
      </c>
      <c r="H19" s="193">
        <f>'連BS-2'!H63/連BS!H46</f>
        <v>0.55033651185226107</v>
      </c>
      <c r="I19" s="193">
        <f>'連BS-2'!I63/連BS!I46</f>
        <v>0.63389852794309398</v>
      </c>
      <c r="J19" s="193">
        <f>'連BS-2'!J63/連BS!J46</f>
        <v>0.65496254700778567</v>
      </c>
      <c r="K19" s="193">
        <f>'連BS-2'!K63/連BS!K46</f>
        <v>0.68569687202422791</v>
      </c>
      <c r="L19" s="193">
        <f>'連BS-2'!L63/連BS!L46</f>
        <v>0.70789323396632264</v>
      </c>
      <c r="M19" s="193">
        <f>'連BS-2'!M63/連BS!M46</f>
        <v>0.6921775601531297</v>
      </c>
      <c r="N19" s="194">
        <f>'連BS-2'!N63/連BS!N46</f>
        <v>0.62655076074332094</v>
      </c>
    </row>
    <row r="20" spans="1:14" s="9" customFormat="1" ht="15" customHeight="1" x14ac:dyDescent="0.2">
      <c r="A20" s="15"/>
      <c r="B20" s="19" t="s">
        <v>436</v>
      </c>
      <c r="C20" s="15"/>
      <c r="D20" s="260"/>
      <c r="E20" s="260"/>
      <c r="F20" s="260"/>
      <c r="G20" s="260"/>
      <c r="H20" s="260"/>
      <c r="I20" s="260"/>
      <c r="J20" s="260"/>
      <c r="K20" s="260"/>
      <c r="L20" s="260"/>
      <c r="M20" s="260"/>
      <c r="N20" s="260"/>
    </row>
    <row r="21" spans="1:14" s="9" customFormat="1" ht="15" customHeight="1" x14ac:dyDescent="0.2">
      <c r="A21" s="15"/>
      <c r="B21" s="19" t="s">
        <v>437</v>
      </c>
      <c r="C21" s="15"/>
      <c r="D21" s="260"/>
      <c r="E21" s="260"/>
      <c r="F21" s="260"/>
      <c r="G21" s="260"/>
      <c r="H21" s="260"/>
      <c r="I21" s="260"/>
      <c r="J21" s="311"/>
      <c r="K21" s="311"/>
      <c r="L21" s="311"/>
      <c r="M21" s="311"/>
      <c r="N21" s="311"/>
    </row>
    <row r="22" spans="1:14" s="9" customFormat="1" ht="15" customHeight="1" x14ac:dyDescent="0.2">
      <c r="A22" s="15"/>
      <c r="B22" s="19" t="s">
        <v>438</v>
      </c>
      <c r="C22" s="15"/>
      <c r="D22" s="260"/>
      <c r="E22" s="260"/>
      <c r="F22" s="260"/>
      <c r="G22" s="260"/>
      <c r="H22" s="260"/>
      <c r="I22" s="260"/>
      <c r="J22" s="260"/>
      <c r="K22" s="260"/>
      <c r="L22" s="383"/>
      <c r="M22" s="383"/>
      <c r="N22" s="383"/>
    </row>
    <row r="23" spans="1:14" s="9" customFormat="1" ht="15" customHeight="1" x14ac:dyDescent="0.2">
      <c r="A23" s="15"/>
      <c r="B23" s="19" t="s">
        <v>439</v>
      </c>
      <c r="C23" s="15"/>
      <c r="D23" s="260"/>
      <c r="E23" s="260"/>
      <c r="F23" s="260"/>
      <c r="G23" s="260"/>
      <c r="H23" s="260"/>
      <c r="I23" s="260"/>
      <c r="J23" s="260"/>
      <c r="K23" s="260"/>
      <c r="L23" s="383"/>
      <c r="M23" s="383"/>
      <c r="N23" s="383"/>
    </row>
    <row r="24" spans="1:14" s="14" customFormat="1" ht="11.1" customHeight="1" x14ac:dyDescent="0.2">
      <c r="L24" s="384"/>
      <c r="M24" s="384"/>
      <c r="N24" s="384"/>
    </row>
    <row r="25" spans="1:14" ht="22.5" customHeight="1" x14ac:dyDescent="0.2"/>
    <row r="26" spans="1:14" ht="13.05" customHeight="1" x14ac:dyDescent="0.2"/>
    <row r="27" spans="1:14" ht="22.5" customHeight="1" x14ac:dyDescent="0.2"/>
    <row r="28" spans="1:14" ht="13.05" customHeight="1" x14ac:dyDescent="0.2"/>
    <row r="29" spans="1:14" ht="10.5" customHeight="1" x14ac:dyDescent="0.2"/>
    <row r="30" spans="1:14" ht="10.5" customHeight="1" x14ac:dyDescent="0.2"/>
    <row r="31" spans="1:14" ht="10.5" customHeight="1" x14ac:dyDescent="0.2"/>
    <row r="32" spans="1:14" ht="10.5" customHeight="1" x14ac:dyDescent="0.2"/>
  </sheetData>
  <phoneticPr fontId="2"/>
  <pageMargins left="0.31496062992125984" right="0.11811023622047245" top="0.98425196850393704" bottom="0.51181102362204722" header="0.51181102362204722" footer="0.51181102362204722"/>
  <pageSetup paperSize="9" scale="6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21</vt:i4>
      </vt:variant>
    </vt:vector>
  </HeadingPairs>
  <TitlesOfParts>
    <vt:vector size="42" baseType="lpstr">
      <vt:lpstr>表紙 </vt:lpstr>
      <vt:lpstr>連BS</vt:lpstr>
      <vt:lpstr>連BS-2</vt:lpstr>
      <vt:lpstr>連PL</vt:lpstr>
      <vt:lpstr>分野別</vt:lpstr>
      <vt:lpstr>連CF</vt:lpstr>
      <vt:lpstr>連CF-2</vt:lpstr>
      <vt:lpstr>収益性</vt:lpstr>
      <vt:lpstr>安全性</vt:lpstr>
      <vt:lpstr>効率・成長性</vt:lpstr>
      <vt:lpstr>生産性t</vt:lpstr>
      <vt:lpstr>生産性</vt:lpstr>
      <vt:lpstr>投資</vt:lpstr>
      <vt:lpstr>投資-2</vt:lpstr>
      <vt:lpstr>グラフ１t</vt:lpstr>
      <vt:lpstr>グラフ１</vt:lpstr>
      <vt:lpstr>グラフ２</vt:lpstr>
      <vt:lpstr>グラフ3</vt:lpstr>
      <vt:lpstr>グラフ４</vt:lpstr>
      <vt:lpstr>裏表紙</vt:lpstr>
      <vt:lpstr>個PL</vt:lpstr>
      <vt:lpstr>グラフ１!Print_Area</vt:lpstr>
      <vt:lpstr>グラフ１t!Print_Area</vt:lpstr>
      <vt:lpstr>グラフ２!Print_Area</vt:lpstr>
      <vt:lpstr>グラフ3!Print_Area</vt:lpstr>
      <vt:lpstr>グラフ４!Print_Area</vt:lpstr>
      <vt:lpstr>安全性!Print_Area</vt:lpstr>
      <vt:lpstr>個PL!Print_Area</vt:lpstr>
      <vt:lpstr>効率・成長性!Print_Area</vt:lpstr>
      <vt:lpstr>収益性!Print_Area</vt:lpstr>
      <vt:lpstr>生産性!Print_Area</vt:lpstr>
      <vt:lpstr>生産性t!Print_Area</vt:lpstr>
      <vt:lpstr>投資!Print_Area</vt:lpstr>
      <vt:lpstr>'投資-2'!Print_Area</vt:lpstr>
      <vt:lpstr>'表紙 '!Print_Area</vt:lpstr>
      <vt:lpstr>分野別!Print_Area</vt:lpstr>
      <vt:lpstr>裏表紙!Print_Area</vt:lpstr>
      <vt:lpstr>連BS!Print_Area</vt:lpstr>
      <vt:lpstr>'連BS-2'!Print_Area</vt:lpstr>
      <vt:lpstr>連CF!Print_Area</vt:lpstr>
      <vt:lpstr>'連CF-2'!Print_Area</vt:lpstr>
      <vt:lpstr>連PL!Print_Area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Bookings9@sisco001.onmicrosoft.com</dc:creator>
  <cp:keywords/>
  <dc:description/>
  <cp:lastModifiedBy>土田 昌輝</cp:lastModifiedBy>
  <cp:revision/>
  <cp:lastPrinted>2024-10-30T02:42:21Z</cp:lastPrinted>
  <dcterms:created xsi:type="dcterms:W3CDTF">2007-10-11T05:10:07Z</dcterms:created>
  <dcterms:modified xsi:type="dcterms:W3CDTF">2024-10-30T02:45:15Z</dcterms:modified>
  <cp:category/>
  <cp:contentStatus/>
</cp:coreProperties>
</file>